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shi\Desktop\コンサル\"/>
    </mc:Choice>
  </mc:AlternateContent>
  <xr:revisionPtr revIDLastSave="0" documentId="10_ncr:8100000_{A47F32D2-8A1E-4499-811D-6BE8C8C18881}" xr6:coauthVersionLast="34" xr6:coauthVersionMax="34" xr10:uidLastSave="{00000000-0000-0000-0000-000000000000}"/>
  <bookViews>
    <workbookView xWindow="0" yWindow="0" windowWidth="28800" windowHeight="12135" xr2:uid="{25D9C171-D982-4B4F-892C-E450A817350A}"/>
  </bookViews>
  <sheets>
    <sheet name="リサーチシート" sheetId="1" r:id="rId1"/>
    <sheet name="仕入れ管理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7" i="2" l="1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X2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W2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V2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U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2" i="2"/>
  <c r="P6" i="2"/>
  <c r="P10" i="2"/>
  <c r="P14" i="2"/>
  <c r="P18" i="2"/>
  <c r="P22" i="2"/>
  <c r="P26" i="2"/>
  <c r="P30" i="2"/>
  <c r="P34" i="2"/>
  <c r="P38" i="2"/>
  <c r="P42" i="2"/>
  <c r="P46" i="2"/>
  <c r="P50" i="2"/>
  <c r="P54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O60" i="2" s="1"/>
  <c r="K61" i="2"/>
  <c r="K62" i="2"/>
  <c r="K63" i="2"/>
  <c r="K64" i="2"/>
  <c r="O64" i="2" s="1"/>
  <c r="K65" i="2"/>
  <c r="K66" i="2"/>
  <c r="K67" i="2"/>
  <c r="K68" i="2"/>
  <c r="O68" i="2" s="1"/>
  <c r="K69" i="2"/>
  <c r="K70" i="2"/>
  <c r="K71" i="2"/>
  <c r="K72" i="2"/>
  <c r="O72" i="2" s="1"/>
  <c r="K73" i="2"/>
  <c r="K74" i="2"/>
  <c r="K75" i="2"/>
  <c r="K76" i="2"/>
  <c r="O76" i="2" s="1"/>
  <c r="K77" i="2"/>
  <c r="K78" i="2"/>
  <c r="K79" i="2"/>
  <c r="K80" i="2"/>
  <c r="O80" i="2" s="1"/>
  <c r="K81" i="2"/>
  <c r="K82" i="2"/>
  <c r="K83" i="2"/>
  <c r="K84" i="2"/>
  <c r="O84" i="2" s="1"/>
  <c r="K85" i="2"/>
  <c r="K86" i="2"/>
  <c r="K87" i="2"/>
  <c r="K88" i="2"/>
  <c r="O88" i="2" s="1"/>
  <c r="K89" i="2"/>
  <c r="K90" i="2"/>
  <c r="K91" i="2"/>
  <c r="K92" i="2"/>
  <c r="O92" i="2" s="1"/>
  <c r="K93" i="2"/>
  <c r="K94" i="2"/>
  <c r="K95" i="2"/>
  <c r="K96" i="2"/>
  <c r="O96" i="2" s="1"/>
  <c r="K97" i="2"/>
  <c r="K98" i="2"/>
  <c r="K99" i="2"/>
  <c r="K100" i="2"/>
  <c r="O100" i="2" s="1"/>
  <c r="K101" i="2"/>
  <c r="K102" i="2"/>
  <c r="K103" i="2"/>
  <c r="K104" i="2"/>
  <c r="O104" i="2" s="1"/>
  <c r="K105" i="2"/>
  <c r="K106" i="2"/>
  <c r="K107" i="2"/>
  <c r="K108" i="2"/>
  <c r="O108" i="2" s="1"/>
  <c r="K109" i="2"/>
  <c r="K110" i="2"/>
  <c r="K111" i="2"/>
  <c r="K112" i="2"/>
  <c r="O112" i="2" s="1"/>
  <c r="K113" i="2"/>
  <c r="K114" i="2"/>
  <c r="K115" i="2"/>
  <c r="K116" i="2"/>
  <c r="O116" i="2" s="1"/>
  <c r="K117" i="2"/>
  <c r="K118" i="2"/>
  <c r="K119" i="2"/>
  <c r="K120" i="2"/>
  <c r="O120" i="2" s="1"/>
  <c r="K121" i="2"/>
  <c r="K122" i="2"/>
  <c r="K123" i="2"/>
  <c r="K124" i="2"/>
  <c r="O124" i="2" s="1"/>
  <c r="K125" i="2"/>
  <c r="K126" i="2"/>
  <c r="K127" i="2"/>
  <c r="K128" i="2"/>
  <c r="O128" i="2" s="1"/>
  <c r="K129" i="2"/>
  <c r="K130" i="2"/>
  <c r="K131" i="2"/>
  <c r="K132" i="2"/>
  <c r="O132" i="2" s="1"/>
  <c r="K133" i="2"/>
  <c r="K134" i="2"/>
  <c r="K135" i="2"/>
  <c r="K136" i="2"/>
  <c r="O136" i="2" s="1"/>
  <c r="K137" i="2"/>
  <c r="K138" i="2"/>
  <c r="K139" i="2"/>
  <c r="K140" i="2"/>
  <c r="O140" i="2" s="1"/>
  <c r="K141" i="2"/>
  <c r="K142" i="2"/>
  <c r="K143" i="2"/>
  <c r="K144" i="2"/>
  <c r="O144" i="2" s="1"/>
  <c r="K145" i="2"/>
  <c r="K146" i="2"/>
  <c r="K147" i="2"/>
  <c r="K148" i="2"/>
  <c r="O148" i="2" s="1"/>
  <c r="K149" i="2"/>
  <c r="K150" i="2"/>
  <c r="K151" i="2"/>
  <c r="K152" i="2"/>
  <c r="O152" i="2" s="1"/>
  <c r="K153" i="2"/>
  <c r="K154" i="2"/>
  <c r="K155" i="2"/>
  <c r="K156" i="2"/>
  <c r="O156" i="2" s="1"/>
  <c r="K157" i="2"/>
  <c r="K158" i="2"/>
  <c r="K159" i="2"/>
  <c r="K160" i="2"/>
  <c r="O160" i="2" s="1"/>
  <c r="K161" i="2"/>
  <c r="K162" i="2"/>
  <c r="K163" i="2"/>
  <c r="K164" i="2"/>
  <c r="O164" i="2" s="1"/>
  <c r="K165" i="2"/>
  <c r="K166" i="2"/>
  <c r="K167" i="2"/>
  <c r="K2" i="2"/>
  <c r="O2" i="2" s="1"/>
  <c r="S2" i="2" s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O58" i="2" s="1"/>
  <c r="J59" i="2"/>
  <c r="O59" i="2" s="1"/>
  <c r="J60" i="2"/>
  <c r="J61" i="2"/>
  <c r="O61" i="2" s="1"/>
  <c r="J62" i="2"/>
  <c r="O62" i="2" s="1"/>
  <c r="J63" i="2"/>
  <c r="O63" i="2" s="1"/>
  <c r="J64" i="2"/>
  <c r="J65" i="2"/>
  <c r="O65" i="2" s="1"/>
  <c r="J66" i="2"/>
  <c r="O66" i="2" s="1"/>
  <c r="J67" i="2"/>
  <c r="O67" i="2" s="1"/>
  <c r="J68" i="2"/>
  <c r="J69" i="2"/>
  <c r="O69" i="2" s="1"/>
  <c r="J70" i="2"/>
  <c r="O70" i="2" s="1"/>
  <c r="J71" i="2"/>
  <c r="O71" i="2" s="1"/>
  <c r="J72" i="2"/>
  <c r="J73" i="2"/>
  <c r="O73" i="2" s="1"/>
  <c r="J74" i="2"/>
  <c r="O74" i="2" s="1"/>
  <c r="J75" i="2"/>
  <c r="O75" i="2" s="1"/>
  <c r="J76" i="2"/>
  <c r="J77" i="2"/>
  <c r="O77" i="2" s="1"/>
  <c r="J78" i="2"/>
  <c r="O78" i="2" s="1"/>
  <c r="J79" i="2"/>
  <c r="O79" i="2" s="1"/>
  <c r="J80" i="2"/>
  <c r="J81" i="2"/>
  <c r="O81" i="2" s="1"/>
  <c r="J82" i="2"/>
  <c r="O82" i="2" s="1"/>
  <c r="J83" i="2"/>
  <c r="O83" i="2" s="1"/>
  <c r="J84" i="2"/>
  <c r="J85" i="2"/>
  <c r="O85" i="2" s="1"/>
  <c r="J86" i="2"/>
  <c r="O86" i="2" s="1"/>
  <c r="J87" i="2"/>
  <c r="O87" i="2" s="1"/>
  <c r="J88" i="2"/>
  <c r="J89" i="2"/>
  <c r="O89" i="2" s="1"/>
  <c r="J90" i="2"/>
  <c r="O90" i="2" s="1"/>
  <c r="J91" i="2"/>
  <c r="O91" i="2" s="1"/>
  <c r="J92" i="2"/>
  <c r="J93" i="2"/>
  <c r="O93" i="2" s="1"/>
  <c r="J94" i="2"/>
  <c r="O94" i="2" s="1"/>
  <c r="J95" i="2"/>
  <c r="O95" i="2" s="1"/>
  <c r="J96" i="2"/>
  <c r="J97" i="2"/>
  <c r="O97" i="2" s="1"/>
  <c r="J98" i="2"/>
  <c r="O98" i="2" s="1"/>
  <c r="J99" i="2"/>
  <c r="O99" i="2" s="1"/>
  <c r="J100" i="2"/>
  <c r="J101" i="2"/>
  <c r="O101" i="2" s="1"/>
  <c r="J102" i="2"/>
  <c r="O102" i="2" s="1"/>
  <c r="J103" i="2"/>
  <c r="O103" i="2" s="1"/>
  <c r="J104" i="2"/>
  <c r="J105" i="2"/>
  <c r="O105" i="2" s="1"/>
  <c r="J106" i="2"/>
  <c r="O106" i="2" s="1"/>
  <c r="J107" i="2"/>
  <c r="O107" i="2" s="1"/>
  <c r="J108" i="2"/>
  <c r="J109" i="2"/>
  <c r="O109" i="2" s="1"/>
  <c r="J110" i="2"/>
  <c r="O110" i="2" s="1"/>
  <c r="J111" i="2"/>
  <c r="O111" i="2" s="1"/>
  <c r="J112" i="2"/>
  <c r="J113" i="2"/>
  <c r="O113" i="2" s="1"/>
  <c r="J114" i="2"/>
  <c r="O114" i="2" s="1"/>
  <c r="J115" i="2"/>
  <c r="O115" i="2" s="1"/>
  <c r="J116" i="2"/>
  <c r="J117" i="2"/>
  <c r="O117" i="2" s="1"/>
  <c r="J118" i="2"/>
  <c r="O118" i="2" s="1"/>
  <c r="J119" i="2"/>
  <c r="O119" i="2" s="1"/>
  <c r="J120" i="2"/>
  <c r="J121" i="2"/>
  <c r="O121" i="2" s="1"/>
  <c r="J122" i="2"/>
  <c r="O122" i="2" s="1"/>
  <c r="J123" i="2"/>
  <c r="O123" i="2" s="1"/>
  <c r="J124" i="2"/>
  <c r="J125" i="2"/>
  <c r="O125" i="2" s="1"/>
  <c r="J126" i="2"/>
  <c r="O126" i="2" s="1"/>
  <c r="J127" i="2"/>
  <c r="O127" i="2" s="1"/>
  <c r="J128" i="2"/>
  <c r="J129" i="2"/>
  <c r="O129" i="2" s="1"/>
  <c r="J130" i="2"/>
  <c r="O130" i="2" s="1"/>
  <c r="J131" i="2"/>
  <c r="O131" i="2" s="1"/>
  <c r="J132" i="2"/>
  <c r="J133" i="2"/>
  <c r="O133" i="2" s="1"/>
  <c r="J134" i="2"/>
  <c r="O134" i="2" s="1"/>
  <c r="J135" i="2"/>
  <c r="O135" i="2" s="1"/>
  <c r="J136" i="2"/>
  <c r="J137" i="2"/>
  <c r="O137" i="2" s="1"/>
  <c r="J138" i="2"/>
  <c r="O138" i="2" s="1"/>
  <c r="J139" i="2"/>
  <c r="O139" i="2" s="1"/>
  <c r="J140" i="2"/>
  <c r="J141" i="2"/>
  <c r="O141" i="2" s="1"/>
  <c r="J142" i="2"/>
  <c r="O142" i="2" s="1"/>
  <c r="J143" i="2"/>
  <c r="O143" i="2" s="1"/>
  <c r="J144" i="2"/>
  <c r="J145" i="2"/>
  <c r="O145" i="2" s="1"/>
  <c r="J146" i="2"/>
  <c r="O146" i="2" s="1"/>
  <c r="J147" i="2"/>
  <c r="O147" i="2" s="1"/>
  <c r="J148" i="2"/>
  <c r="J149" i="2"/>
  <c r="O149" i="2" s="1"/>
  <c r="J150" i="2"/>
  <c r="O150" i="2" s="1"/>
  <c r="J151" i="2"/>
  <c r="O151" i="2" s="1"/>
  <c r="J152" i="2"/>
  <c r="J153" i="2"/>
  <c r="O153" i="2" s="1"/>
  <c r="J154" i="2"/>
  <c r="O154" i="2" s="1"/>
  <c r="J155" i="2"/>
  <c r="O155" i="2" s="1"/>
  <c r="J156" i="2"/>
  <c r="J157" i="2"/>
  <c r="O157" i="2" s="1"/>
  <c r="J158" i="2"/>
  <c r="O158" i="2" s="1"/>
  <c r="J159" i="2"/>
  <c r="O159" i="2" s="1"/>
  <c r="J160" i="2"/>
  <c r="J161" i="2"/>
  <c r="O161" i="2" s="1"/>
  <c r="J162" i="2"/>
  <c r="O162" i="2" s="1"/>
  <c r="J163" i="2"/>
  <c r="O163" i="2" s="1"/>
  <c r="J164" i="2"/>
  <c r="J165" i="2"/>
  <c r="O165" i="2" s="1"/>
  <c r="J166" i="2"/>
  <c r="O166" i="2" s="1"/>
  <c r="J167" i="2"/>
  <c r="O167" i="2" s="1"/>
  <c r="J2" i="2"/>
  <c r="I3" i="2"/>
  <c r="P3" i="2" s="1"/>
  <c r="I4" i="2"/>
  <c r="I5" i="2"/>
  <c r="O5" i="2" s="1"/>
  <c r="S5" i="2" s="1"/>
  <c r="I6" i="2"/>
  <c r="I7" i="2"/>
  <c r="P7" i="2" s="1"/>
  <c r="I8" i="2"/>
  <c r="I9" i="2"/>
  <c r="O9" i="2" s="1"/>
  <c r="S9" i="2" s="1"/>
  <c r="I10" i="2"/>
  <c r="I11" i="2"/>
  <c r="P11" i="2" s="1"/>
  <c r="I12" i="2"/>
  <c r="I13" i="2"/>
  <c r="O13" i="2" s="1"/>
  <c r="S13" i="2" s="1"/>
  <c r="I14" i="2"/>
  <c r="I15" i="2"/>
  <c r="P15" i="2" s="1"/>
  <c r="I16" i="2"/>
  <c r="I17" i="2"/>
  <c r="O17" i="2" s="1"/>
  <c r="S17" i="2" s="1"/>
  <c r="I18" i="2"/>
  <c r="I19" i="2"/>
  <c r="P19" i="2" s="1"/>
  <c r="I20" i="2"/>
  <c r="I21" i="2"/>
  <c r="O21" i="2" s="1"/>
  <c r="S21" i="2" s="1"/>
  <c r="I22" i="2"/>
  <c r="I23" i="2"/>
  <c r="P23" i="2" s="1"/>
  <c r="I24" i="2"/>
  <c r="I25" i="2"/>
  <c r="O25" i="2" s="1"/>
  <c r="S25" i="2" s="1"/>
  <c r="I26" i="2"/>
  <c r="I27" i="2"/>
  <c r="P27" i="2" s="1"/>
  <c r="I28" i="2"/>
  <c r="I29" i="2"/>
  <c r="O29" i="2" s="1"/>
  <c r="S29" i="2" s="1"/>
  <c r="I30" i="2"/>
  <c r="I31" i="2"/>
  <c r="P31" i="2" s="1"/>
  <c r="I32" i="2"/>
  <c r="I33" i="2"/>
  <c r="O33" i="2" s="1"/>
  <c r="S33" i="2" s="1"/>
  <c r="I34" i="2"/>
  <c r="I35" i="2"/>
  <c r="P35" i="2" s="1"/>
  <c r="I36" i="2"/>
  <c r="I37" i="2"/>
  <c r="O37" i="2" s="1"/>
  <c r="S37" i="2" s="1"/>
  <c r="I38" i="2"/>
  <c r="I39" i="2"/>
  <c r="P39" i="2" s="1"/>
  <c r="I40" i="2"/>
  <c r="I41" i="2"/>
  <c r="O41" i="2" s="1"/>
  <c r="S41" i="2" s="1"/>
  <c r="I42" i="2"/>
  <c r="I43" i="2"/>
  <c r="P43" i="2" s="1"/>
  <c r="I44" i="2"/>
  <c r="I45" i="2"/>
  <c r="O45" i="2" s="1"/>
  <c r="S45" i="2" s="1"/>
  <c r="I46" i="2"/>
  <c r="I47" i="2"/>
  <c r="P47" i="2" s="1"/>
  <c r="I48" i="2"/>
  <c r="I49" i="2"/>
  <c r="O49" i="2" s="1"/>
  <c r="S49" i="2" s="1"/>
  <c r="I50" i="2"/>
  <c r="I51" i="2"/>
  <c r="P51" i="2" s="1"/>
  <c r="I52" i="2"/>
  <c r="I53" i="2"/>
  <c r="O53" i="2" s="1"/>
  <c r="S53" i="2" s="1"/>
  <c r="I54" i="2"/>
  <c r="I55" i="2"/>
  <c r="P55" i="2" s="1"/>
  <c r="I56" i="2"/>
  <c r="I57" i="2"/>
  <c r="O57" i="2" s="1"/>
  <c r="S57" i="2" s="1"/>
  <c r="I2" i="2"/>
  <c r="P2" i="2" s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2" i="2"/>
  <c r="S5" i="1"/>
  <c r="S9" i="1"/>
  <c r="S13" i="1"/>
  <c r="S17" i="1"/>
  <c r="S21" i="1"/>
  <c r="S25" i="1"/>
  <c r="S29" i="1"/>
  <c r="S33" i="1"/>
  <c r="S37" i="1"/>
  <c r="S41" i="1"/>
  <c r="S45" i="1"/>
  <c r="S49" i="1"/>
  <c r="S53" i="1"/>
  <c r="S57" i="1"/>
  <c r="S61" i="1"/>
  <c r="S65" i="1"/>
  <c r="S69" i="1"/>
  <c r="S73" i="1"/>
  <c r="S77" i="1"/>
  <c r="S81" i="1"/>
  <c r="S85" i="1"/>
  <c r="S89" i="1"/>
  <c r="S93" i="1"/>
  <c r="S97" i="1"/>
  <c r="S101" i="1"/>
  <c r="S105" i="1"/>
  <c r="S109" i="1"/>
  <c r="S113" i="1"/>
  <c r="S117" i="1"/>
  <c r="S121" i="1"/>
  <c r="S125" i="1"/>
  <c r="S129" i="1"/>
  <c r="S133" i="1"/>
  <c r="S137" i="1"/>
  <c r="S141" i="1"/>
  <c r="S145" i="1"/>
  <c r="S149" i="1"/>
  <c r="S153" i="1"/>
  <c r="S157" i="1"/>
  <c r="S161" i="1"/>
  <c r="S165" i="1"/>
  <c r="S169" i="1"/>
  <c r="S173" i="1"/>
  <c r="S177" i="1"/>
  <c r="S181" i="1"/>
  <c r="S185" i="1"/>
  <c r="S189" i="1"/>
  <c r="S193" i="1"/>
  <c r="S197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2" i="1"/>
  <c r="N3" i="1"/>
  <c r="N7" i="1"/>
  <c r="N8" i="1"/>
  <c r="N11" i="1"/>
  <c r="N15" i="1"/>
  <c r="N16" i="1"/>
  <c r="N19" i="1"/>
  <c r="N23" i="1"/>
  <c r="N24" i="1"/>
  <c r="N27" i="1"/>
  <c r="N31" i="1"/>
  <c r="N32" i="1"/>
  <c r="N35" i="1"/>
  <c r="N39" i="1"/>
  <c r="N40" i="1"/>
  <c r="N43" i="1"/>
  <c r="N47" i="1"/>
  <c r="N48" i="1"/>
  <c r="N51" i="1"/>
  <c r="N55" i="1"/>
  <c r="N56" i="1"/>
  <c r="N59" i="1"/>
  <c r="N63" i="1"/>
  <c r="N64" i="1"/>
  <c r="N67" i="1"/>
  <c r="N71" i="1"/>
  <c r="N72" i="1"/>
  <c r="N75" i="1"/>
  <c r="N79" i="1"/>
  <c r="N80" i="1"/>
  <c r="N83" i="1"/>
  <c r="N87" i="1"/>
  <c r="N88" i="1"/>
  <c r="N91" i="1"/>
  <c r="N95" i="1"/>
  <c r="N96" i="1"/>
  <c r="N99" i="1"/>
  <c r="N100" i="1"/>
  <c r="N107" i="1"/>
  <c r="N111" i="1"/>
  <c r="N112" i="1"/>
  <c r="N115" i="1"/>
  <c r="N116" i="1"/>
  <c r="N123" i="1"/>
  <c r="N127" i="1"/>
  <c r="N128" i="1"/>
  <c r="N131" i="1"/>
  <c r="N132" i="1"/>
  <c r="N139" i="1"/>
  <c r="N143" i="1"/>
  <c r="N144" i="1"/>
  <c r="N147" i="1"/>
  <c r="N148" i="1"/>
  <c r="N155" i="1"/>
  <c r="N159" i="1"/>
  <c r="N160" i="1"/>
  <c r="N163" i="1"/>
  <c r="N164" i="1"/>
  <c r="N171" i="1"/>
  <c r="N175" i="1"/>
  <c r="N176" i="1"/>
  <c r="N179" i="1"/>
  <c r="N180" i="1"/>
  <c r="N187" i="1"/>
  <c r="N191" i="1"/>
  <c r="N192" i="1"/>
  <c r="N195" i="1"/>
  <c r="N196" i="1"/>
  <c r="M3" i="1"/>
  <c r="S3" i="1" s="1"/>
  <c r="M4" i="1"/>
  <c r="S4" i="1" s="1"/>
  <c r="M5" i="1"/>
  <c r="N5" i="1" s="1"/>
  <c r="M6" i="1"/>
  <c r="N6" i="1" s="1"/>
  <c r="M7" i="1"/>
  <c r="S7" i="1" s="1"/>
  <c r="M8" i="1"/>
  <c r="S8" i="1" s="1"/>
  <c r="M9" i="1"/>
  <c r="N9" i="1" s="1"/>
  <c r="M10" i="1"/>
  <c r="N10" i="1" s="1"/>
  <c r="M11" i="1"/>
  <c r="S11" i="1" s="1"/>
  <c r="M12" i="1"/>
  <c r="S12" i="1" s="1"/>
  <c r="M13" i="1"/>
  <c r="N13" i="1" s="1"/>
  <c r="M14" i="1"/>
  <c r="N14" i="1" s="1"/>
  <c r="M15" i="1"/>
  <c r="S15" i="1" s="1"/>
  <c r="M16" i="1"/>
  <c r="S16" i="1" s="1"/>
  <c r="M17" i="1"/>
  <c r="N17" i="1" s="1"/>
  <c r="M18" i="1"/>
  <c r="N18" i="1" s="1"/>
  <c r="M19" i="1"/>
  <c r="S19" i="1" s="1"/>
  <c r="M20" i="1"/>
  <c r="S20" i="1" s="1"/>
  <c r="M21" i="1"/>
  <c r="N21" i="1" s="1"/>
  <c r="M22" i="1"/>
  <c r="N22" i="1" s="1"/>
  <c r="M23" i="1"/>
  <c r="S23" i="1" s="1"/>
  <c r="M24" i="1"/>
  <c r="S24" i="1" s="1"/>
  <c r="M25" i="1"/>
  <c r="N25" i="1" s="1"/>
  <c r="M26" i="1"/>
  <c r="N26" i="1" s="1"/>
  <c r="M27" i="1"/>
  <c r="S27" i="1" s="1"/>
  <c r="M28" i="1"/>
  <c r="S28" i="1" s="1"/>
  <c r="M29" i="1"/>
  <c r="N29" i="1" s="1"/>
  <c r="M30" i="1"/>
  <c r="N30" i="1" s="1"/>
  <c r="M31" i="1"/>
  <c r="S31" i="1" s="1"/>
  <c r="M32" i="1"/>
  <c r="S32" i="1" s="1"/>
  <c r="M33" i="1"/>
  <c r="N33" i="1" s="1"/>
  <c r="M34" i="1"/>
  <c r="N34" i="1" s="1"/>
  <c r="M35" i="1"/>
  <c r="S35" i="1" s="1"/>
  <c r="M36" i="1"/>
  <c r="S36" i="1" s="1"/>
  <c r="M37" i="1"/>
  <c r="N37" i="1" s="1"/>
  <c r="M38" i="1"/>
  <c r="N38" i="1" s="1"/>
  <c r="M39" i="1"/>
  <c r="S39" i="1" s="1"/>
  <c r="M40" i="1"/>
  <c r="S40" i="1" s="1"/>
  <c r="M41" i="1"/>
  <c r="N41" i="1" s="1"/>
  <c r="M42" i="1"/>
  <c r="N42" i="1" s="1"/>
  <c r="M43" i="1"/>
  <c r="S43" i="1" s="1"/>
  <c r="M44" i="1"/>
  <c r="S44" i="1" s="1"/>
  <c r="M45" i="1"/>
  <c r="N45" i="1" s="1"/>
  <c r="M46" i="1"/>
  <c r="N46" i="1" s="1"/>
  <c r="M47" i="1"/>
  <c r="S47" i="1" s="1"/>
  <c r="M48" i="1"/>
  <c r="S48" i="1" s="1"/>
  <c r="M49" i="1"/>
  <c r="N49" i="1" s="1"/>
  <c r="M50" i="1"/>
  <c r="N50" i="1" s="1"/>
  <c r="M51" i="1"/>
  <c r="S51" i="1" s="1"/>
  <c r="M52" i="1"/>
  <c r="S52" i="1" s="1"/>
  <c r="M53" i="1"/>
  <c r="N53" i="1" s="1"/>
  <c r="M54" i="1"/>
  <c r="N54" i="1" s="1"/>
  <c r="M55" i="1"/>
  <c r="S55" i="1" s="1"/>
  <c r="M56" i="1"/>
  <c r="S56" i="1" s="1"/>
  <c r="M57" i="1"/>
  <c r="N57" i="1" s="1"/>
  <c r="M58" i="1"/>
  <c r="N58" i="1" s="1"/>
  <c r="M59" i="1"/>
  <c r="S59" i="1" s="1"/>
  <c r="M60" i="1"/>
  <c r="S60" i="1" s="1"/>
  <c r="M61" i="1"/>
  <c r="N61" i="1" s="1"/>
  <c r="M62" i="1"/>
  <c r="N62" i="1" s="1"/>
  <c r="M63" i="1"/>
  <c r="S63" i="1" s="1"/>
  <c r="M64" i="1"/>
  <c r="S64" i="1" s="1"/>
  <c r="M65" i="1"/>
  <c r="N65" i="1" s="1"/>
  <c r="M66" i="1"/>
  <c r="N66" i="1" s="1"/>
  <c r="M67" i="1"/>
  <c r="S67" i="1" s="1"/>
  <c r="M68" i="1"/>
  <c r="S68" i="1" s="1"/>
  <c r="M69" i="1"/>
  <c r="N69" i="1" s="1"/>
  <c r="M70" i="1"/>
  <c r="N70" i="1" s="1"/>
  <c r="M71" i="1"/>
  <c r="S71" i="1" s="1"/>
  <c r="M72" i="1"/>
  <c r="S72" i="1" s="1"/>
  <c r="M73" i="1"/>
  <c r="N73" i="1" s="1"/>
  <c r="M74" i="1"/>
  <c r="N74" i="1" s="1"/>
  <c r="M75" i="1"/>
  <c r="S75" i="1" s="1"/>
  <c r="M76" i="1"/>
  <c r="S76" i="1" s="1"/>
  <c r="M77" i="1"/>
  <c r="N77" i="1" s="1"/>
  <c r="M78" i="1"/>
  <c r="N78" i="1" s="1"/>
  <c r="M79" i="1"/>
  <c r="S79" i="1" s="1"/>
  <c r="M80" i="1"/>
  <c r="S80" i="1" s="1"/>
  <c r="M81" i="1"/>
  <c r="N81" i="1" s="1"/>
  <c r="M82" i="1"/>
  <c r="N82" i="1" s="1"/>
  <c r="M83" i="1"/>
  <c r="S83" i="1" s="1"/>
  <c r="M84" i="1"/>
  <c r="S84" i="1" s="1"/>
  <c r="M85" i="1"/>
  <c r="N85" i="1" s="1"/>
  <c r="M86" i="1"/>
  <c r="N86" i="1" s="1"/>
  <c r="M87" i="1"/>
  <c r="S87" i="1" s="1"/>
  <c r="M88" i="1"/>
  <c r="S88" i="1" s="1"/>
  <c r="M89" i="1"/>
  <c r="N89" i="1" s="1"/>
  <c r="M90" i="1"/>
  <c r="N90" i="1" s="1"/>
  <c r="M91" i="1"/>
  <c r="S91" i="1" s="1"/>
  <c r="M92" i="1"/>
  <c r="S92" i="1" s="1"/>
  <c r="M93" i="1"/>
  <c r="N93" i="1" s="1"/>
  <c r="M94" i="1"/>
  <c r="S94" i="1" s="1"/>
  <c r="M95" i="1"/>
  <c r="S95" i="1" s="1"/>
  <c r="M96" i="1"/>
  <c r="S96" i="1" s="1"/>
  <c r="M97" i="1"/>
  <c r="N97" i="1" s="1"/>
  <c r="M98" i="1"/>
  <c r="N98" i="1" s="1"/>
  <c r="M99" i="1"/>
  <c r="S99" i="1" s="1"/>
  <c r="M100" i="1"/>
  <c r="S100" i="1" s="1"/>
  <c r="M101" i="1"/>
  <c r="N101" i="1" s="1"/>
  <c r="M102" i="1"/>
  <c r="S102" i="1" s="1"/>
  <c r="M103" i="1"/>
  <c r="S103" i="1" s="1"/>
  <c r="M104" i="1"/>
  <c r="S104" i="1" s="1"/>
  <c r="M105" i="1"/>
  <c r="N105" i="1" s="1"/>
  <c r="M106" i="1"/>
  <c r="N106" i="1" s="1"/>
  <c r="M107" i="1"/>
  <c r="S107" i="1" s="1"/>
  <c r="M108" i="1"/>
  <c r="S108" i="1" s="1"/>
  <c r="M109" i="1"/>
  <c r="N109" i="1" s="1"/>
  <c r="M110" i="1"/>
  <c r="S110" i="1" s="1"/>
  <c r="M111" i="1"/>
  <c r="S111" i="1" s="1"/>
  <c r="M112" i="1"/>
  <c r="S112" i="1" s="1"/>
  <c r="M113" i="1"/>
  <c r="N113" i="1" s="1"/>
  <c r="M114" i="1"/>
  <c r="N114" i="1" s="1"/>
  <c r="M115" i="1"/>
  <c r="S115" i="1" s="1"/>
  <c r="M116" i="1"/>
  <c r="S116" i="1" s="1"/>
  <c r="M117" i="1"/>
  <c r="N117" i="1" s="1"/>
  <c r="M118" i="1"/>
  <c r="N118" i="1" s="1"/>
  <c r="M119" i="1"/>
  <c r="S119" i="1" s="1"/>
  <c r="M120" i="1"/>
  <c r="S120" i="1" s="1"/>
  <c r="M121" i="1"/>
  <c r="N121" i="1" s="1"/>
  <c r="M122" i="1"/>
  <c r="N122" i="1" s="1"/>
  <c r="M123" i="1"/>
  <c r="S123" i="1" s="1"/>
  <c r="M124" i="1"/>
  <c r="S124" i="1" s="1"/>
  <c r="M125" i="1"/>
  <c r="N125" i="1" s="1"/>
  <c r="M126" i="1"/>
  <c r="S126" i="1" s="1"/>
  <c r="M127" i="1"/>
  <c r="S127" i="1" s="1"/>
  <c r="M128" i="1"/>
  <c r="S128" i="1" s="1"/>
  <c r="M129" i="1"/>
  <c r="N129" i="1" s="1"/>
  <c r="M130" i="1"/>
  <c r="N130" i="1" s="1"/>
  <c r="M131" i="1"/>
  <c r="S131" i="1" s="1"/>
  <c r="M132" i="1"/>
  <c r="S132" i="1" s="1"/>
  <c r="M133" i="1"/>
  <c r="N133" i="1" s="1"/>
  <c r="M134" i="1"/>
  <c r="S134" i="1" s="1"/>
  <c r="M135" i="1"/>
  <c r="S135" i="1" s="1"/>
  <c r="M136" i="1"/>
  <c r="S136" i="1" s="1"/>
  <c r="M137" i="1"/>
  <c r="N137" i="1" s="1"/>
  <c r="M138" i="1"/>
  <c r="N138" i="1" s="1"/>
  <c r="M139" i="1"/>
  <c r="S139" i="1" s="1"/>
  <c r="M140" i="1"/>
  <c r="S140" i="1" s="1"/>
  <c r="M141" i="1"/>
  <c r="N141" i="1" s="1"/>
  <c r="M142" i="1"/>
  <c r="S142" i="1" s="1"/>
  <c r="M143" i="1"/>
  <c r="S143" i="1" s="1"/>
  <c r="M144" i="1"/>
  <c r="S144" i="1" s="1"/>
  <c r="M145" i="1"/>
  <c r="N145" i="1" s="1"/>
  <c r="M146" i="1"/>
  <c r="N146" i="1" s="1"/>
  <c r="M147" i="1"/>
  <c r="S147" i="1" s="1"/>
  <c r="M148" i="1"/>
  <c r="S148" i="1" s="1"/>
  <c r="M149" i="1"/>
  <c r="N149" i="1" s="1"/>
  <c r="M150" i="1"/>
  <c r="N150" i="1" s="1"/>
  <c r="M151" i="1"/>
  <c r="S151" i="1" s="1"/>
  <c r="M152" i="1"/>
  <c r="S152" i="1" s="1"/>
  <c r="M153" i="1"/>
  <c r="N153" i="1" s="1"/>
  <c r="M154" i="1"/>
  <c r="N154" i="1" s="1"/>
  <c r="M155" i="1"/>
  <c r="S155" i="1" s="1"/>
  <c r="M156" i="1"/>
  <c r="S156" i="1" s="1"/>
  <c r="M157" i="1"/>
  <c r="N157" i="1" s="1"/>
  <c r="M158" i="1"/>
  <c r="S158" i="1" s="1"/>
  <c r="M159" i="1"/>
  <c r="S159" i="1" s="1"/>
  <c r="M160" i="1"/>
  <c r="S160" i="1" s="1"/>
  <c r="M161" i="1"/>
  <c r="N161" i="1" s="1"/>
  <c r="M162" i="1"/>
  <c r="N162" i="1" s="1"/>
  <c r="M163" i="1"/>
  <c r="S163" i="1" s="1"/>
  <c r="M164" i="1"/>
  <c r="S164" i="1" s="1"/>
  <c r="M165" i="1"/>
  <c r="N165" i="1" s="1"/>
  <c r="M166" i="1"/>
  <c r="N166" i="1" s="1"/>
  <c r="M167" i="1"/>
  <c r="S167" i="1" s="1"/>
  <c r="M168" i="1"/>
  <c r="S168" i="1" s="1"/>
  <c r="M169" i="1"/>
  <c r="N169" i="1" s="1"/>
  <c r="M170" i="1"/>
  <c r="N170" i="1" s="1"/>
  <c r="M171" i="1"/>
  <c r="S171" i="1" s="1"/>
  <c r="M172" i="1"/>
  <c r="S172" i="1" s="1"/>
  <c r="M173" i="1"/>
  <c r="N173" i="1" s="1"/>
  <c r="M174" i="1"/>
  <c r="N174" i="1" s="1"/>
  <c r="M175" i="1"/>
  <c r="S175" i="1" s="1"/>
  <c r="M176" i="1"/>
  <c r="S176" i="1" s="1"/>
  <c r="M177" i="1"/>
  <c r="N177" i="1" s="1"/>
  <c r="M178" i="1"/>
  <c r="N178" i="1" s="1"/>
  <c r="M179" i="1"/>
  <c r="S179" i="1" s="1"/>
  <c r="M180" i="1"/>
  <c r="S180" i="1" s="1"/>
  <c r="M181" i="1"/>
  <c r="N181" i="1" s="1"/>
  <c r="M182" i="1"/>
  <c r="S182" i="1" s="1"/>
  <c r="M183" i="1"/>
  <c r="S183" i="1" s="1"/>
  <c r="M184" i="1"/>
  <c r="S184" i="1" s="1"/>
  <c r="M185" i="1"/>
  <c r="N185" i="1" s="1"/>
  <c r="M186" i="1"/>
  <c r="N186" i="1" s="1"/>
  <c r="M187" i="1"/>
  <c r="S187" i="1" s="1"/>
  <c r="M188" i="1"/>
  <c r="S188" i="1" s="1"/>
  <c r="M189" i="1"/>
  <c r="N189" i="1" s="1"/>
  <c r="M190" i="1"/>
  <c r="N190" i="1" s="1"/>
  <c r="M191" i="1"/>
  <c r="S191" i="1" s="1"/>
  <c r="M192" i="1"/>
  <c r="S192" i="1" s="1"/>
  <c r="M193" i="1"/>
  <c r="N193" i="1" s="1"/>
  <c r="M194" i="1"/>
  <c r="N194" i="1" s="1"/>
  <c r="M195" i="1"/>
  <c r="S195" i="1" s="1"/>
  <c r="M196" i="1"/>
  <c r="S196" i="1" s="1"/>
  <c r="M197" i="1"/>
  <c r="N197" i="1" s="1"/>
  <c r="M198" i="1"/>
  <c r="S198" i="1" s="1"/>
  <c r="M2" i="1"/>
  <c r="S2" i="1" s="1"/>
  <c r="O52" i="2" l="1"/>
  <c r="S52" i="2" s="1"/>
  <c r="P52" i="2"/>
  <c r="P36" i="2"/>
  <c r="O36" i="2"/>
  <c r="S36" i="2" s="1"/>
  <c r="P20" i="2"/>
  <c r="O20" i="2"/>
  <c r="S20" i="2" s="1"/>
  <c r="P44" i="2"/>
  <c r="O44" i="2"/>
  <c r="S44" i="2" s="1"/>
  <c r="O28" i="2"/>
  <c r="S28" i="2" s="1"/>
  <c r="P28" i="2"/>
  <c r="P12" i="2"/>
  <c r="O12" i="2"/>
  <c r="S12" i="2" s="1"/>
  <c r="P8" i="2"/>
  <c r="O8" i="2"/>
  <c r="S8" i="2" s="1"/>
  <c r="O4" i="2"/>
  <c r="S4" i="2" s="1"/>
  <c r="P4" i="2"/>
  <c r="P56" i="2"/>
  <c r="O56" i="2"/>
  <c r="S56" i="2" s="1"/>
  <c r="O40" i="2"/>
  <c r="S40" i="2" s="1"/>
  <c r="P40" i="2"/>
  <c r="P24" i="2"/>
  <c r="O24" i="2"/>
  <c r="S24" i="2" s="1"/>
  <c r="P48" i="2"/>
  <c r="O48" i="2"/>
  <c r="S48" i="2" s="1"/>
  <c r="P32" i="2"/>
  <c r="O32" i="2"/>
  <c r="S32" i="2" s="1"/>
  <c r="O16" i="2"/>
  <c r="S16" i="2" s="1"/>
  <c r="P16" i="2"/>
  <c r="O54" i="2"/>
  <c r="S54" i="2" s="1"/>
  <c r="O50" i="2"/>
  <c r="S50" i="2" s="1"/>
  <c r="O46" i="2"/>
  <c r="S46" i="2" s="1"/>
  <c r="O42" i="2"/>
  <c r="S42" i="2" s="1"/>
  <c r="O38" i="2"/>
  <c r="S38" i="2" s="1"/>
  <c r="O34" i="2"/>
  <c r="S34" i="2" s="1"/>
  <c r="O30" i="2"/>
  <c r="S30" i="2" s="1"/>
  <c r="O26" i="2"/>
  <c r="S26" i="2" s="1"/>
  <c r="O22" i="2"/>
  <c r="S22" i="2" s="1"/>
  <c r="O18" i="2"/>
  <c r="S18" i="2" s="1"/>
  <c r="O14" i="2"/>
  <c r="S14" i="2" s="1"/>
  <c r="O10" i="2"/>
  <c r="S10" i="2" s="1"/>
  <c r="O6" i="2"/>
  <c r="S6" i="2" s="1"/>
  <c r="O55" i="2"/>
  <c r="S55" i="2" s="1"/>
  <c r="O51" i="2"/>
  <c r="S51" i="2" s="1"/>
  <c r="O47" i="2"/>
  <c r="S47" i="2" s="1"/>
  <c r="O43" i="2"/>
  <c r="S43" i="2" s="1"/>
  <c r="O39" i="2"/>
  <c r="S39" i="2" s="1"/>
  <c r="O35" i="2"/>
  <c r="S35" i="2" s="1"/>
  <c r="O31" i="2"/>
  <c r="S31" i="2" s="1"/>
  <c r="O27" i="2"/>
  <c r="S27" i="2" s="1"/>
  <c r="O23" i="2"/>
  <c r="S23" i="2" s="1"/>
  <c r="O19" i="2"/>
  <c r="S19" i="2" s="1"/>
  <c r="O15" i="2"/>
  <c r="S15" i="2" s="1"/>
  <c r="O11" i="2"/>
  <c r="S11" i="2" s="1"/>
  <c r="O7" i="2"/>
  <c r="S7" i="2" s="1"/>
  <c r="O3" i="2"/>
  <c r="S3" i="2" s="1"/>
  <c r="P57" i="2"/>
  <c r="P53" i="2"/>
  <c r="P49" i="2"/>
  <c r="P45" i="2"/>
  <c r="P41" i="2"/>
  <c r="P37" i="2"/>
  <c r="P33" i="2"/>
  <c r="P29" i="2"/>
  <c r="P25" i="2"/>
  <c r="P21" i="2"/>
  <c r="P17" i="2"/>
  <c r="P13" i="2"/>
  <c r="P9" i="2"/>
  <c r="P5" i="2"/>
  <c r="N182" i="1"/>
  <c r="N134" i="1"/>
  <c r="N102" i="1"/>
  <c r="S186" i="1"/>
  <c r="S170" i="1"/>
  <c r="S154" i="1"/>
  <c r="S138" i="1"/>
  <c r="S122" i="1"/>
  <c r="S106" i="1"/>
  <c r="S90" i="1"/>
  <c r="S74" i="1"/>
  <c r="S58" i="1"/>
  <c r="S50" i="1"/>
  <c r="S34" i="1"/>
  <c r="S10" i="1"/>
  <c r="N168" i="1"/>
  <c r="N158" i="1"/>
  <c r="N142" i="1"/>
  <c r="N136" i="1"/>
  <c r="N126" i="1"/>
  <c r="N104" i="1"/>
  <c r="N94" i="1"/>
  <c r="S190" i="1"/>
  <c r="S174" i="1"/>
  <c r="S166" i="1"/>
  <c r="S150" i="1"/>
  <c r="S118" i="1"/>
  <c r="S86" i="1"/>
  <c r="S78" i="1"/>
  <c r="S70" i="1"/>
  <c r="S62" i="1"/>
  <c r="S54" i="1"/>
  <c r="S46" i="1"/>
  <c r="S38" i="1"/>
  <c r="S30" i="1"/>
  <c r="S22" i="1"/>
  <c r="S14" i="1"/>
  <c r="S6" i="1"/>
  <c r="N198" i="1"/>
  <c r="S194" i="1"/>
  <c r="S178" i="1"/>
  <c r="S162" i="1"/>
  <c r="S146" i="1"/>
  <c r="S130" i="1"/>
  <c r="S114" i="1"/>
  <c r="S98" i="1"/>
  <c r="S82" i="1"/>
  <c r="S66" i="1"/>
  <c r="S42" i="1"/>
  <c r="S26" i="1"/>
  <c r="S18" i="1"/>
  <c r="N184" i="1"/>
  <c r="N152" i="1"/>
  <c r="N120" i="1"/>
  <c r="N110" i="1"/>
  <c r="N2" i="1"/>
  <c r="N188" i="1"/>
  <c r="N183" i="1"/>
  <c r="N172" i="1"/>
  <c r="N167" i="1"/>
  <c r="N156" i="1"/>
  <c r="N151" i="1"/>
  <c r="N140" i="1"/>
  <c r="N135" i="1"/>
  <c r="N124" i="1"/>
  <c r="N119" i="1"/>
  <c r="N108" i="1"/>
  <c r="N103" i="1"/>
  <c r="N92" i="1"/>
  <c r="N84" i="1"/>
  <c r="N76" i="1"/>
  <c r="N68" i="1"/>
  <c r="N60" i="1"/>
  <c r="N52" i="1"/>
  <c r="N44" i="1"/>
  <c r="N36" i="1"/>
  <c r="N28" i="1"/>
  <c r="N20" i="1"/>
  <c r="N12" i="1"/>
  <c r="N4" i="1"/>
</calcChain>
</file>

<file path=xl/sharedStrings.xml><?xml version="1.0" encoding="utf-8"?>
<sst xmlns="http://schemas.openxmlformats.org/spreadsheetml/2006/main" count="2126" uniqueCount="68">
  <si>
    <t>商品ID</t>
  </si>
  <si>
    <t>リサーチ日</t>
  </si>
  <si>
    <t>カート価格</t>
  </si>
  <si>
    <t>想定
販売価格</t>
  </si>
  <si>
    <t>仕入れ
価格</t>
  </si>
  <si>
    <t>ポイント
利用額</t>
  </si>
  <si>
    <t>ポイント
仕入率</t>
  </si>
  <si>
    <t>優待
利用額</t>
  </si>
  <si>
    <t>優待
仕入率</t>
  </si>
  <si>
    <t>獲得
ポイント</t>
  </si>
  <si>
    <t>[自動]
利益額</t>
  </si>
  <si>
    <t>[自動]
利益率</t>
  </si>
  <si>
    <t>月間
販売
個数</t>
  </si>
  <si>
    <t>ライバル
セラー数</t>
  </si>
  <si>
    <t>カート
セラー
合計在庫</t>
  </si>
  <si>
    <t>[自動]
推奨
仕入個数</t>
  </si>
  <si>
    <t>[自動]
複数仕入れ時
見込利益額</t>
  </si>
  <si>
    <t>商品名</t>
  </si>
  <si>
    <t>モノレートURL</t>
  </si>
  <si>
    <t>仕入れ先URL</t>
  </si>
  <si>
    <t>仕入先</t>
  </si>
  <si>
    <t>サイズ</t>
  </si>
  <si>
    <t>Amazon本体
在庫有無</t>
  </si>
  <si>
    <t>量販店
在庫</t>
  </si>
  <si>
    <t>公式ショップ
出品有無</t>
  </si>
  <si>
    <t>要期限</t>
  </si>
  <si>
    <t>危険物</t>
  </si>
  <si>
    <t>商標
取り下げ形跡</t>
  </si>
  <si>
    <t>出品
権限</t>
  </si>
  <si>
    <t>MAX
モノレート
ユーザー数</t>
  </si>
  <si>
    <t>備考</t>
  </si>
  <si>
    <t>XXXXXXXX</t>
  </si>
  <si>
    <t>http://mnrate.com/item/aid/</t>
  </si>
  <si>
    <t>https://</t>
  </si>
  <si>
    <t>YYYYY</t>
  </si>
  <si>
    <t>標準</t>
  </si>
  <si>
    <t>無</t>
  </si>
  <si>
    <t>×</t>
  </si>
  <si>
    <t>OK</t>
  </si>
  <si>
    <t>NG</t>
  </si>
  <si>
    <t>仕入れ日</t>
  </si>
  <si>
    <t>納品
発送済</t>
  </si>
  <si>
    <t>SKU</t>
  </si>
  <si>
    <t>仕入れ
個数</t>
  </si>
  <si>
    <t>送料</t>
  </si>
  <si>
    <t>実際
販売値</t>
  </si>
  <si>
    <t>[自動]想定
販売価格</t>
  </si>
  <si>
    <t>[自動]従来
仕入れ単価</t>
  </si>
  <si>
    <t>[自動]
ポイント
利用額</t>
  </si>
  <si>
    <t>[自動]
ポイント
仕入率</t>
  </si>
  <si>
    <t>[自動]
優待
利用額</t>
  </si>
  <si>
    <t>[自動]
優待
仕入率</t>
  </si>
  <si>
    <t>[自動]
獲得
ポイント</t>
  </si>
  <si>
    <t>[自動]
実質
仕入原価</t>
  </si>
  <si>
    <t>[自動]
支払
金額</t>
  </si>
  <si>
    <t>[自動]
想定
利益額</t>
  </si>
  <si>
    <t>[自動]
想定
利益率</t>
  </si>
  <si>
    <t>[自動]
想定
利益(複数)</t>
  </si>
  <si>
    <t>[自動]想定
売上(複数)</t>
  </si>
  <si>
    <t>[自動]商品名</t>
  </si>
  <si>
    <t>[自動]
モノレート
URL</t>
  </si>
  <si>
    <t>[自動]
仕入れ先
URL</t>
  </si>
  <si>
    <t>[自動]
仕入れ先</t>
  </si>
  <si>
    <t>FBA納品済</t>
  </si>
  <si>
    <t>SSSSSS</t>
  </si>
  <si>
    <t>キャンセル</t>
  </si>
  <si>
    <t>粗利
(販売価格 - アマゾン手数料)</t>
    <rPh sb="0" eb="2">
      <t>アラリ</t>
    </rPh>
    <phoneticPr fontId="1"/>
  </si>
  <si>
    <t>商標検索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</si>
</sst>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0"/>
      <color rgb="FFFFFFFF"/>
      <name val="メイリオ"/>
      <family val="3"/>
      <charset val="128"/>
    </font>
    <font>
      <b/>
      <sz val="10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FFFFFF"/>
      <name val="メイリオ"/>
      <family val="3"/>
      <charset val="128"/>
    </font>
    <font>
      <sz val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FF650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4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4" borderId="1" xfId="1" applyFont="1" applyFill="1" applyBorder="1" applyAlignment="1">
      <alignment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right" wrapText="1"/>
    </xf>
    <xf numFmtId="14" fontId="7" fillId="0" borderId="1" xfId="0" applyNumberFormat="1" applyFont="1" applyBorder="1" applyAlignment="1">
      <alignment horizontal="right" wrapText="1"/>
    </xf>
    <xf numFmtId="6" fontId="7" fillId="0" borderId="1" xfId="0" applyNumberFormat="1" applyFont="1" applyBorder="1" applyAlignment="1">
      <alignment horizontal="right" wrapText="1"/>
    </xf>
    <xf numFmtId="9" fontId="7" fillId="0" borderId="1" xfId="0" applyNumberFormat="1" applyFont="1" applyBorder="1" applyAlignment="1">
      <alignment horizontal="right" wrapText="1"/>
    </xf>
    <xf numFmtId="10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5" fillId="0" borderId="1" xfId="1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56" fontId="7" fillId="0" borderId="1" xfId="0" applyNumberFormat="1" applyFont="1" applyBorder="1" applyAlignment="1">
      <alignment horizontal="right" wrapText="1"/>
    </xf>
    <xf numFmtId="0" fontId="8" fillId="3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6" fillId="2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nrate.com/item/aid/" TargetMode="External"/><Relationship Id="rId117" Type="http://schemas.openxmlformats.org/officeDocument/2006/relationships/hyperlink" Target="http://mnrate.com/item/aid/" TargetMode="External"/><Relationship Id="rId21" Type="http://schemas.openxmlformats.org/officeDocument/2006/relationships/hyperlink" Target="http://mnrate.com/item/aid/" TargetMode="External"/><Relationship Id="rId42" Type="http://schemas.openxmlformats.org/officeDocument/2006/relationships/hyperlink" Target="http://mnrate.com/item/aid/" TargetMode="External"/><Relationship Id="rId47" Type="http://schemas.openxmlformats.org/officeDocument/2006/relationships/hyperlink" Target="http://mnrate.com/item/aid/" TargetMode="External"/><Relationship Id="rId63" Type="http://schemas.openxmlformats.org/officeDocument/2006/relationships/hyperlink" Target="http://mnrate.com/item/aid/" TargetMode="External"/><Relationship Id="rId68" Type="http://schemas.openxmlformats.org/officeDocument/2006/relationships/hyperlink" Target="http://mnrate.com/item/aid/" TargetMode="External"/><Relationship Id="rId84" Type="http://schemas.openxmlformats.org/officeDocument/2006/relationships/hyperlink" Target="http://mnrate.com/item/aid/" TargetMode="External"/><Relationship Id="rId89" Type="http://schemas.openxmlformats.org/officeDocument/2006/relationships/hyperlink" Target="http://mnrate.com/item/aid/" TargetMode="External"/><Relationship Id="rId112" Type="http://schemas.openxmlformats.org/officeDocument/2006/relationships/hyperlink" Target="http://mnrate.com/item/aid/" TargetMode="External"/><Relationship Id="rId133" Type="http://schemas.openxmlformats.org/officeDocument/2006/relationships/hyperlink" Target="http://mnrate.com/item/aid/" TargetMode="External"/><Relationship Id="rId138" Type="http://schemas.openxmlformats.org/officeDocument/2006/relationships/hyperlink" Target="http://mnrate.com/item/aid/" TargetMode="External"/><Relationship Id="rId154" Type="http://schemas.openxmlformats.org/officeDocument/2006/relationships/hyperlink" Target="http://mnrate.com/item/aid/" TargetMode="External"/><Relationship Id="rId159" Type="http://schemas.openxmlformats.org/officeDocument/2006/relationships/hyperlink" Target="http://mnrate.com/item/aid/" TargetMode="External"/><Relationship Id="rId175" Type="http://schemas.openxmlformats.org/officeDocument/2006/relationships/hyperlink" Target="http://high31.com/&#21830;&#27161;&#27177;/" TargetMode="External"/><Relationship Id="rId170" Type="http://schemas.openxmlformats.org/officeDocument/2006/relationships/hyperlink" Target="http://mnrate.com/item/aid/" TargetMode="External"/><Relationship Id="rId16" Type="http://schemas.openxmlformats.org/officeDocument/2006/relationships/hyperlink" Target="http://mnrate.com/item/aid/" TargetMode="External"/><Relationship Id="rId107" Type="http://schemas.openxmlformats.org/officeDocument/2006/relationships/hyperlink" Target="http://mnrate.com/item/aid/" TargetMode="External"/><Relationship Id="rId11" Type="http://schemas.openxmlformats.org/officeDocument/2006/relationships/hyperlink" Target="http://mnrate.com/item/aid/" TargetMode="External"/><Relationship Id="rId32" Type="http://schemas.openxmlformats.org/officeDocument/2006/relationships/hyperlink" Target="http://mnrate.com/item/aid/" TargetMode="External"/><Relationship Id="rId37" Type="http://schemas.openxmlformats.org/officeDocument/2006/relationships/hyperlink" Target="http://mnrate.com/item/aid/" TargetMode="External"/><Relationship Id="rId53" Type="http://schemas.openxmlformats.org/officeDocument/2006/relationships/hyperlink" Target="http://mnrate.com/item/aid/" TargetMode="External"/><Relationship Id="rId58" Type="http://schemas.openxmlformats.org/officeDocument/2006/relationships/hyperlink" Target="http://mnrate.com/item/aid/" TargetMode="External"/><Relationship Id="rId74" Type="http://schemas.openxmlformats.org/officeDocument/2006/relationships/hyperlink" Target="http://mnrate.com/item/aid/" TargetMode="External"/><Relationship Id="rId79" Type="http://schemas.openxmlformats.org/officeDocument/2006/relationships/hyperlink" Target="http://mnrate.com/item/aid/" TargetMode="External"/><Relationship Id="rId102" Type="http://schemas.openxmlformats.org/officeDocument/2006/relationships/hyperlink" Target="http://mnrate.com/item/aid/" TargetMode="External"/><Relationship Id="rId123" Type="http://schemas.openxmlformats.org/officeDocument/2006/relationships/hyperlink" Target="http://mnrate.com/item/aid/" TargetMode="External"/><Relationship Id="rId128" Type="http://schemas.openxmlformats.org/officeDocument/2006/relationships/hyperlink" Target="http://mnrate.com/item/aid/" TargetMode="External"/><Relationship Id="rId144" Type="http://schemas.openxmlformats.org/officeDocument/2006/relationships/hyperlink" Target="http://mnrate.com/item/aid/" TargetMode="External"/><Relationship Id="rId149" Type="http://schemas.openxmlformats.org/officeDocument/2006/relationships/hyperlink" Target="http://mnrate.com/item/aid/" TargetMode="External"/><Relationship Id="rId5" Type="http://schemas.openxmlformats.org/officeDocument/2006/relationships/hyperlink" Target="http://mnrate.com/item/aid/" TargetMode="External"/><Relationship Id="rId90" Type="http://schemas.openxmlformats.org/officeDocument/2006/relationships/hyperlink" Target="http://mnrate.com/item/aid/" TargetMode="External"/><Relationship Id="rId95" Type="http://schemas.openxmlformats.org/officeDocument/2006/relationships/hyperlink" Target="http://mnrate.com/item/aid/" TargetMode="External"/><Relationship Id="rId160" Type="http://schemas.openxmlformats.org/officeDocument/2006/relationships/hyperlink" Target="http://mnrate.com/item/aid/" TargetMode="External"/><Relationship Id="rId165" Type="http://schemas.openxmlformats.org/officeDocument/2006/relationships/hyperlink" Target="http://mnrate.com/item/aid/" TargetMode="External"/><Relationship Id="rId22" Type="http://schemas.openxmlformats.org/officeDocument/2006/relationships/hyperlink" Target="http://mnrate.com/item/aid/" TargetMode="External"/><Relationship Id="rId27" Type="http://schemas.openxmlformats.org/officeDocument/2006/relationships/hyperlink" Target="http://mnrate.com/item/aid/" TargetMode="External"/><Relationship Id="rId43" Type="http://schemas.openxmlformats.org/officeDocument/2006/relationships/hyperlink" Target="http://mnrate.com/item/aid/" TargetMode="External"/><Relationship Id="rId48" Type="http://schemas.openxmlformats.org/officeDocument/2006/relationships/hyperlink" Target="http://mnrate.com/item/aid/" TargetMode="External"/><Relationship Id="rId64" Type="http://schemas.openxmlformats.org/officeDocument/2006/relationships/hyperlink" Target="http://mnrate.com/item/aid/" TargetMode="External"/><Relationship Id="rId69" Type="http://schemas.openxmlformats.org/officeDocument/2006/relationships/hyperlink" Target="http://mnrate.com/item/aid/" TargetMode="External"/><Relationship Id="rId113" Type="http://schemas.openxmlformats.org/officeDocument/2006/relationships/hyperlink" Target="http://mnrate.com/item/aid/" TargetMode="External"/><Relationship Id="rId118" Type="http://schemas.openxmlformats.org/officeDocument/2006/relationships/hyperlink" Target="http://mnrate.com/item/aid/" TargetMode="External"/><Relationship Id="rId134" Type="http://schemas.openxmlformats.org/officeDocument/2006/relationships/hyperlink" Target="http://mnrate.com/item/aid/" TargetMode="External"/><Relationship Id="rId139" Type="http://schemas.openxmlformats.org/officeDocument/2006/relationships/hyperlink" Target="http://mnrate.com/item/aid/" TargetMode="External"/><Relationship Id="rId80" Type="http://schemas.openxmlformats.org/officeDocument/2006/relationships/hyperlink" Target="http://mnrate.com/item/aid/" TargetMode="External"/><Relationship Id="rId85" Type="http://schemas.openxmlformats.org/officeDocument/2006/relationships/hyperlink" Target="http://mnrate.com/item/aid/" TargetMode="External"/><Relationship Id="rId150" Type="http://schemas.openxmlformats.org/officeDocument/2006/relationships/hyperlink" Target="http://mnrate.com/item/aid/" TargetMode="External"/><Relationship Id="rId155" Type="http://schemas.openxmlformats.org/officeDocument/2006/relationships/hyperlink" Target="http://mnrate.com/item/aid/" TargetMode="External"/><Relationship Id="rId171" Type="http://schemas.openxmlformats.org/officeDocument/2006/relationships/hyperlink" Target="http://mnrate.com/item/aid/" TargetMode="External"/><Relationship Id="rId12" Type="http://schemas.openxmlformats.org/officeDocument/2006/relationships/hyperlink" Target="http://mnrate.com/item/aid/" TargetMode="External"/><Relationship Id="rId17" Type="http://schemas.openxmlformats.org/officeDocument/2006/relationships/hyperlink" Target="http://mnrate.com/item/aid/" TargetMode="External"/><Relationship Id="rId33" Type="http://schemas.openxmlformats.org/officeDocument/2006/relationships/hyperlink" Target="http://mnrate.com/item/aid/" TargetMode="External"/><Relationship Id="rId38" Type="http://schemas.openxmlformats.org/officeDocument/2006/relationships/hyperlink" Target="http://mnrate.com/item/aid/" TargetMode="External"/><Relationship Id="rId59" Type="http://schemas.openxmlformats.org/officeDocument/2006/relationships/hyperlink" Target="http://mnrate.com/item/aid/" TargetMode="External"/><Relationship Id="rId103" Type="http://schemas.openxmlformats.org/officeDocument/2006/relationships/hyperlink" Target="http://mnrate.com/item/aid/" TargetMode="External"/><Relationship Id="rId108" Type="http://schemas.openxmlformats.org/officeDocument/2006/relationships/hyperlink" Target="http://mnrate.com/item/aid/" TargetMode="External"/><Relationship Id="rId124" Type="http://schemas.openxmlformats.org/officeDocument/2006/relationships/hyperlink" Target="http://mnrate.com/item/aid/" TargetMode="External"/><Relationship Id="rId129" Type="http://schemas.openxmlformats.org/officeDocument/2006/relationships/hyperlink" Target="http://mnrate.com/item/aid/" TargetMode="External"/><Relationship Id="rId54" Type="http://schemas.openxmlformats.org/officeDocument/2006/relationships/hyperlink" Target="http://mnrate.com/item/aid/" TargetMode="External"/><Relationship Id="rId70" Type="http://schemas.openxmlformats.org/officeDocument/2006/relationships/hyperlink" Target="http://mnrate.com/item/aid/" TargetMode="External"/><Relationship Id="rId75" Type="http://schemas.openxmlformats.org/officeDocument/2006/relationships/hyperlink" Target="http://mnrate.com/item/aid/" TargetMode="External"/><Relationship Id="rId91" Type="http://schemas.openxmlformats.org/officeDocument/2006/relationships/hyperlink" Target="http://mnrate.com/item/aid/" TargetMode="External"/><Relationship Id="rId96" Type="http://schemas.openxmlformats.org/officeDocument/2006/relationships/hyperlink" Target="http://mnrate.com/item/aid/" TargetMode="External"/><Relationship Id="rId140" Type="http://schemas.openxmlformats.org/officeDocument/2006/relationships/hyperlink" Target="http://mnrate.com/item/aid/" TargetMode="External"/><Relationship Id="rId145" Type="http://schemas.openxmlformats.org/officeDocument/2006/relationships/hyperlink" Target="http://mnrate.com/item/aid/" TargetMode="External"/><Relationship Id="rId161" Type="http://schemas.openxmlformats.org/officeDocument/2006/relationships/hyperlink" Target="http://mnrate.com/item/aid/" TargetMode="External"/><Relationship Id="rId166" Type="http://schemas.openxmlformats.org/officeDocument/2006/relationships/hyperlink" Target="http://mnrate.com/item/aid/" TargetMode="External"/><Relationship Id="rId1" Type="http://schemas.openxmlformats.org/officeDocument/2006/relationships/hyperlink" Target="http://mnrate.com/item/aid/" TargetMode="External"/><Relationship Id="rId6" Type="http://schemas.openxmlformats.org/officeDocument/2006/relationships/hyperlink" Target="http://mnrate.com/item/aid/" TargetMode="External"/><Relationship Id="rId23" Type="http://schemas.openxmlformats.org/officeDocument/2006/relationships/hyperlink" Target="http://mnrate.com/item/aid/" TargetMode="External"/><Relationship Id="rId28" Type="http://schemas.openxmlformats.org/officeDocument/2006/relationships/hyperlink" Target="http://mnrate.com/item/aid/" TargetMode="External"/><Relationship Id="rId49" Type="http://schemas.openxmlformats.org/officeDocument/2006/relationships/hyperlink" Target="http://mnrate.com/item/aid/" TargetMode="External"/><Relationship Id="rId114" Type="http://schemas.openxmlformats.org/officeDocument/2006/relationships/hyperlink" Target="http://mnrate.com/item/aid/" TargetMode="External"/><Relationship Id="rId119" Type="http://schemas.openxmlformats.org/officeDocument/2006/relationships/hyperlink" Target="http://mnrate.com/item/aid/" TargetMode="External"/><Relationship Id="rId10" Type="http://schemas.openxmlformats.org/officeDocument/2006/relationships/hyperlink" Target="http://mnrate.com/item/aid/" TargetMode="External"/><Relationship Id="rId31" Type="http://schemas.openxmlformats.org/officeDocument/2006/relationships/hyperlink" Target="http://mnrate.com/item/aid/" TargetMode="External"/><Relationship Id="rId44" Type="http://schemas.openxmlformats.org/officeDocument/2006/relationships/hyperlink" Target="http://mnrate.com/item/aid/" TargetMode="External"/><Relationship Id="rId52" Type="http://schemas.openxmlformats.org/officeDocument/2006/relationships/hyperlink" Target="http://mnrate.com/item/aid/" TargetMode="External"/><Relationship Id="rId60" Type="http://schemas.openxmlformats.org/officeDocument/2006/relationships/hyperlink" Target="http://mnrate.com/item/aid/" TargetMode="External"/><Relationship Id="rId65" Type="http://schemas.openxmlformats.org/officeDocument/2006/relationships/hyperlink" Target="http://mnrate.com/item/aid/" TargetMode="External"/><Relationship Id="rId73" Type="http://schemas.openxmlformats.org/officeDocument/2006/relationships/hyperlink" Target="http://mnrate.com/item/aid/" TargetMode="External"/><Relationship Id="rId78" Type="http://schemas.openxmlformats.org/officeDocument/2006/relationships/hyperlink" Target="http://mnrate.com/item/aid/" TargetMode="External"/><Relationship Id="rId81" Type="http://schemas.openxmlformats.org/officeDocument/2006/relationships/hyperlink" Target="http://mnrate.com/item/aid/" TargetMode="External"/><Relationship Id="rId86" Type="http://schemas.openxmlformats.org/officeDocument/2006/relationships/hyperlink" Target="http://mnrate.com/item/aid/" TargetMode="External"/><Relationship Id="rId94" Type="http://schemas.openxmlformats.org/officeDocument/2006/relationships/hyperlink" Target="http://mnrate.com/item/aid/" TargetMode="External"/><Relationship Id="rId99" Type="http://schemas.openxmlformats.org/officeDocument/2006/relationships/hyperlink" Target="http://mnrate.com/item/aid/" TargetMode="External"/><Relationship Id="rId101" Type="http://schemas.openxmlformats.org/officeDocument/2006/relationships/hyperlink" Target="http://mnrate.com/item/aid/" TargetMode="External"/><Relationship Id="rId122" Type="http://schemas.openxmlformats.org/officeDocument/2006/relationships/hyperlink" Target="http://mnrate.com/item/aid/" TargetMode="External"/><Relationship Id="rId130" Type="http://schemas.openxmlformats.org/officeDocument/2006/relationships/hyperlink" Target="http://mnrate.com/item/aid/" TargetMode="External"/><Relationship Id="rId135" Type="http://schemas.openxmlformats.org/officeDocument/2006/relationships/hyperlink" Target="http://mnrate.com/item/aid/" TargetMode="External"/><Relationship Id="rId143" Type="http://schemas.openxmlformats.org/officeDocument/2006/relationships/hyperlink" Target="http://mnrate.com/item/aid/" TargetMode="External"/><Relationship Id="rId148" Type="http://schemas.openxmlformats.org/officeDocument/2006/relationships/hyperlink" Target="http://mnrate.com/item/aid/" TargetMode="External"/><Relationship Id="rId151" Type="http://schemas.openxmlformats.org/officeDocument/2006/relationships/hyperlink" Target="http://mnrate.com/item/aid/" TargetMode="External"/><Relationship Id="rId156" Type="http://schemas.openxmlformats.org/officeDocument/2006/relationships/hyperlink" Target="http://mnrate.com/item/aid/" TargetMode="External"/><Relationship Id="rId164" Type="http://schemas.openxmlformats.org/officeDocument/2006/relationships/hyperlink" Target="http://mnrate.com/item/aid/" TargetMode="External"/><Relationship Id="rId169" Type="http://schemas.openxmlformats.org/officeDocument/2006/relationships/hyperlink" Target="http://mnrate.com/item/aid/" TargetMode="External"/><Relationship Id="rId4" Type="http://schemas.openxmlformats.org/officeDocument/2006/relationships/hyperlink" Target="http://mnrate.com/item/aid/" TargetMode="External"/><Relationship Id="rId9" Type="http://schemas.openxmlformats.org/officeDocument/2006/relationships/hyperlink" Target="http://mnrate.com/item/aid/" TargetMode="External"/><Relationship Id="rId172" Type="http://schemas.openxmlformats.org/officeDocument/2006/relationships/hyperlink" Target="http://mnrate.com/item/aid/" TargetMode="External"/><Relationship Id="rId13" Type="http://schemas.openxmlformats.org/officeDocument/2006/relationships/hyperlink" Target="http://mnrate.com/item/aid/" TargetMode="External"/><Relationship Id="rId18" Type="http://schemas.openxmlformats.org/officeDocument/2006/relationships/hyperlink" Target="http://mnrate.com/item/aid/" TargetMode="External"/><Relationship Id="rId39" Type="http://schemas.openxmlformats.org/officeDocument/2006/relationships/hyperlink" Target="http://mnrate.com/item/aid/" TargetMode="External"/><Relationship Id="rId109" Type="http://schemas.openxmlformats.org/officeDocument/2006/relationships/hyperlink" Target="http://mnrate.com/item/aid/" TargetMode="External"/><Relationship Id="rId34" Type="http://schemas.openxmlformats.org/officeDocument/2006/relationships/hyperlink" Target="http://mnrate.com/item/aid/" TargetMode="External"/><Relationship Id="rId50" Type="http://schemas.openxmlformats.org/officeDocument/2006/relationships/hyperlink" Target="http://mnrate.com/item/aid/" TargetMode="External"/><Relationship Id="rId55" Type="http://schemas.openxmlformats.org/officeDocument/2006/relationships/hyperlink" Target="http://mnrate.com/item/aid/" TargetMode="External"/><Relationship Id="rId76" Type="http://schemas.openxmlformats.org/officeDocument/2006/relationships/hyperlink" Target="http://mnrate.com/item/aid/" TargetMode="External"/><Relationship Id="rId97" Type="http://schemas.openxmlformats.org/officeDocument/2006/relationships/hyperlink" Target="http://mnrate.com/item/aid/" TargetMode="External"/><Relationship Id="rId104" Type="http://schemas.openxmlformats.org/officeDocument/2006/relationships/hyperlink" Target="http://mnrate.com/item/aid/" TargetMode="External"/><Relationship Id="rId120" Type="http://schemas.openxmlformats.org/officeDocument/2006/relationships/hyperlink" Target="http://mnrate.com/item/aid/" TargetMode="External"/><Relationship Id="rId125" Type="http://schemas.openxmlformats.org/officeDocument/2006/relationships/hyperlink" Target="http://mnrate.com/item/aid/" TargetMode="External"/><Relationship Id="rId141" Type="http://schemas.openxmlformats.org/officeDocument/2006/relationships/hyperlink" Target="http://mnrate.com/item/aid/" TargetMode="External"/><Relationship Id="rId146" Type="http://schemas.openxmlformats.org/officeDocument/2006/relationships/hyperlink" Target="http://mnrate.com/item/aid/" TargetMode="External"/><Relationship Id="rId167" Type="http://schemas.openxmlformats.org/officeDocument/2006/relationships/hyperlink" Target="http://mnrate.com/item/aid/" TargetMode="External"/><Relationship Id="rId7" Type="http://schemas.openxmlformats.org/officeDocument/2006/relationships/hyperlink" Target="http://mnrate.com/item/aid/" TargetMode="External"/><Relationship Id="rId71" Type="http://schemas.openxmlformats.org/officeDocument/2006/relationships/hyperlink" Target="http://mnrate.com/item/aid/" TargetMode="External"/><Relationship Id="rId92" Type="http://schemas.openxmlformats.org/officeDocument/2006/relationships/hyperlink" Target="http://mnrate.com/item/aid/" TargetMode="External"/><Relationship Id="rId162" Type="http://schemas.openxmlformats.org/officeDocument/2006/relationships/hyperlink" Target="http://mnrate.com/item/aid/" TargetMode="External"/><Relationship Id="rId2" Type="http://schemas.openxmlformats.org/officeDocument/2006/relationships/hyperlink" Target="http://mnrate.com/item/aid/" TargetMode="External"/><Relationship Id="rId29" Type="http://schemas.openxmlformats.org/officeDocument/2006/relationships/hyperlink" Target="http://mnrate.com/item/aid/" TargetMode="External"/><Relationship Id="rId24" Type="http://schemas.openxmlformats.org/officeDocument/2006/relationships/hyperlink" Target="http://mnrate.com/item/aid/" TargetMode="External"/><Relationship Id="rId40" Type="http://schemas.openxmlformats.org/officeDocument/2006/relationships/hyperlink" Target="http://mnrate.com/item/aid/" TargetMode="External"/><Relationship Id="rId45" Type="http://schemas.openxmlformats.org/officeDocument/2006/relationships/hyperlink" Target="http://mnrate.com/item/aid/" TargetMode="External"/><Relationship Id="rId66" Type="http://schemas.openxmlformats.org/officeDocument/2006/relationships/hyperlink" Target="http://mnrate.com/item/aid/" TargetMode="External"/><Relationship Id="rId87" Type="http://schemas.openxmlformats.org/officeDocument/2006/relationships/hyperlink" Target="http://mnrate.com/item/aid/" TargetMode="External"/><Relationship Id="rId110" Type="http://schemas.openxmlformats.org/officeDocument/2006/relationships/hyperlink" Target="http://mnrate.com/item/aid/" TargetMode="External"/><Relationship Id="rId115" Type="http://schemas.openxmlformats.org/officeDocument/2006/relationships/hyperlink" Target="http://mnrate.com/item/aid/" TargetMode="External"/><Relationship Id="rId131" Type="http://schemas.openxmlformats.org/officeDocument/2006/relationships/hyperlink" Target="http://mnrate.com/item/aid/" TargetMode="External"/><Relationship Id="rId136" Type="http://schemas.openxmlformats.org/officeDocument/2006/relationships/hyperlink" Target="http://mnrate.com/item/aid/" TargetMode="External"/><Relationship Id="rId157" Type="http://schemas.openxmlformats.org/officeDocument/2006/relationships/hyperlink" Target="http://mnrate.com/item/aid/" TargetMode="External"/><Relationship Id="rId61" Type="http://schemas.openxmlformats.org/officeDocument/2006/relationships/hyperlink" Target="http://mnrate.com/item/aid/" TargetMode="External"/><Relationship Id="rId82" Type="http://schemas.openxmlformats.org/officeDocument/2006/relationships/hyperlink" Target="http://mnrate.com/item/aid/" TargetMode="External"/><Relationship Id="rId152" Type="http://schemas.openxmlformats.org/officeDocument/2006/relationships/hyperlink" Target="http://mnrate.com/item/aid/" TargetMode="External"/><Relationship Id="rId173" Type="http://schemas.openxmlformats.org/officeDocument/2006/relationships/hyperlink" Target="http://mnrate.com/item/aid/" TargetMode="External"/><Relationship Id="rId19" Type="http://schemas.openxmlformats.org/officeDocument/2006/relationships/hyperlink" Target="http://mnrate.com/item/aid/" TargetMode="External"/><Relationship Id="rId14" Type="http://schemas.openxmlformats.org/officeDocument/2006/relationships/hyperlink" Target="http://mnrate.com/item/aid/" TargetMode="External"/><Relationship Id="rId30" Type="http://schemas.openxmlformats.org/officeDocument/2006/relationships/hyperlink" Target="http://mnrate.com/item/aid/" TargetMode="External"/><Relationship Id="rId35" Type="http://schemas.openxmlformats.org/officeDocument/2006/relationships/hyperlink" Target="http://mnrate.com/item/aid/" TargetMode="External"/><Relationship Id="rId56" Type="http://schemas.openxmlformats.org/officeDocument/2006/relationships/hyperlink" Target="http://mnrate.com/item/aid/" TargetMode="External"/><Relationship Id="rId77" Type="http://schemas.openxmlformats.org/officeDocument/2006/relationships/hyperlink" Target="http://mnrate.com/item/aid/" TargetMode="External"/><Relationship Id="rId100" Type="http://schemas.openxmlformats.org/officeDocument/2006/relationships/hyperlink" Target="http://mnrate.com/item/aid/" TargetMode="External"/><Relationship Id="rId105" Type="http://schemas.openxmlformats.org/officeDocument/2006/relationships/hyperlink" Target="http://mnrate.com/item/aid/" TargetMode="External"/><Relationship Id="rId126" Type="http://schemas.openxmlformats.org/officeDocument/2006/relationships/hyperlink" Target="http://mnrate.com/item/aid/" TargetMode="External"/><Relationship Id="rId147" Type="http://schemas.openxmlformats.org/officeDocument/2006/relationships/hyperlink" Target="http://mnrate.com/item/aid/" TargetMode="External"/><Relationship Id="rId168" Type="http://schemas.openxmlformats.org/officeDocument/2006/relationships/hyperlink" Target="http://mnrate.com/item/aid/" TargetMode="External"/><Relationship Id="rId8" Type="http://schemas.openxmlformats.org/officeDocument/2006/relationships/hyperlink" Target="http://mnrate.com/item/aid/" TargetMode="External"/><Relationship Id="rId51" Type="http://schemas.openxmlformats.org/officeDocument/2006/relationships/hyperlink" Target="http://mnrate.com/item/aid/" TargetMode="External"/><Relationship Id="rId72" Type="http://schemas.openxmlformats.org/officeDocument/2006/relationships/hyperlink" Target="http://mnrate.com/item/aid/" TargetMode="External"/><Relationship Id="rId93" Type="http://schemas.openxmlformats.org/officeDocument/2006/relationships/hyperlink" Target="http://mnrate.com/item/aid/" TargetMode="External"/><Relationship Id="rId98" Type="http://schemas.openxmlformats.org/officeDocument/2006/relationships/hyperlink" Target="http://mnrate.com/item/aid/" TargetMode="External"/><Relationship Id="rId121" Type="http://schemas.openxmlformats.org/officeDocument/2006/relationships/hyperlink" Target="http://mnrate.com/item/aid/" TargetMode="External"/><Relationship Id="rId142" Type="http://schemas.openxmlformats.org/officeDocument/2006/relationships/hyperlink" Target="http://mnrate.com/item/aid/" TargetMode="External"/><Relationship Id="rId163" Type="http://schemas.openxmlformats.org/officeDocument/2006/relationships/hyperlink" Target="http://mnrate.com/item/aid/" TargetMode="External"/><Relationship Id="rId3" Type="http://schemas.openxmlformats.org/officeDocument/2006/relationships/hyperlink" Target="http://mnrate.com/item/aid/" TargetMode="External"/><Relationship Id="rId25" Type="http://schemas.openxmlformats.org/officeDocument/2006/relationships/hyperlink" Target="http://mnrate.com/item/aid/" TargetMode="External"/><Relationship Id="rId46" Type="http://schemas.openxmlformats.org/officeDocument/2006/relationships/hyperlink" Target="http://mnrate.com/item/aid/" TargetMode="External"/><Relationship Id="rId67" Type="http://schemas.openxmlformats.org/officeDocument/2006/relationships/hyperlink" Target="http://mnrate.com/item/aid/" TargetMode="External"/><Relationship Id="rId116" Type="http://schemas.openxmlformats.org/officeDocument/2006/relationships/hyperlink" Target="http://mnrate.com/item/aid/" TargetMode="External"/><Relationship Id="rId137" Type="http://schemas.openxmlformats.org/officeDocument/2006/relationships/hyperlink" Target="http://mnrate.com/item/aid/" TargetMode="External"/><Relationship Id="rId158" Type="http://schemas.openxmlformats.org/officeDocument/2006/relationships/hyperlink" Target="http://mnrate.com/item/aid/" TargetMode="External"/><Relationship Id="rId20" Type="http://schemas.openxmlformats.org/officeDocument/2006/relationships/hyperlink" Target="http://mnrate.com/item/aid/" TargetMode="External"/><Relationship Id="rId41" Type="http://schemas.openxmlformats.org/officeDocument/2006/relationships/hyperlink" Target="http://mnrate.com/item/aid/" TargetMode="External"/><Relationship Id="rId62" Type="http://schemas.openxmlformats.org/officeDocument/2006/relationships/hyperlink" Target="http://mnrate.com/item/aid/" TargetMode="External"/><Relationship Id="rId83" Type="http://schemas.openxmlformats.org/officeDocument/2006/relationships/hyperlink" Target="http://mnrate.com/item/aid/" TargetMode="External"/><Relationship Id="rId88" Type="http://schemas.openxmlformats.org/officeDocument/2006/relationships/hyperlink" Target="http://mnrate.com/item/aid/" TargetMode="External"/><Relationship Id="rId111" Type="http://schemas.openxmlformats.org/officeDocument/2006/relationships/hyperlink" Target="http://mnrate.com/item/aid/" TargetMode="External"/><Relationship Id="rId132" Type="http://schemas.openxmlformats.org/officeDocument/2006/relationships/hyperlink" Target="http://mnrate.com/item/aid/" TargetMode="External"/><Relationship Id="rId153" Type="http://schemas.openxmlformats.org/officeDocument/2006/relationships/hyperlink" Target="http://mnrate.com/item/aid/" TargetMode="External"/><Relationship Id="rId174" Type="http://schemas.openxmlformats.org/officeDocument/2006/relationships/hyperlink" Target="http://mnrate.com/item/aid/" TargetMode="External"/><Relationship Id="rId15" Type="http://schemas.openxmlformats.org/officeDocument/2006/relationships/hyperlink" Target="http://mnrate.com/item/aid/" TargetMode="External"/><Relationship Id="rId36" Type="http://schemas.openxmlformats.org/officeDocument/2006/relationships/hyperlink" Target="http://mnrate.com/item/aid/" TargetMode="External"/><Relationship Id="rId57" Type="http://schemas.openxmlformats.org/officeDocument/2006/relationships/hyperlink" Target="http://mnrate.com/item/aid/" TargetMode="External"/><Relationship Id="rId106" Type="http://schemas.openxmlformats.org/officeDocument/2006/relationships/hyperlink" Target="http://mnrate.com/item/aid/" TargetMode="External"/><Relationship Id="rId127" Type="http://schemas.openxmlformats.org/officeDocument/2006/relationships/hyperlink" Target="http://mnrate.com/item/aid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oZ8oRNh2CXbY-3idnPjDNOWXzMoLtsRUphKl2Sc7yhU/edit" TargetMode="External"/><Relationship Id="rId2" Type="http://schemas.openxmlformats.org/officeDocument/2006/relationships/hyperlink" Target="http://mnrate.com/item/aid/" TargetMode="External"/><Relationship Id="rId1" Type="http://schemas.openxmlformats.org/officeDocument/2006/relationships/hyperlink" Target="https://docs.google.com/spreadsheets/d/1oZ8oRNh2CXbY-3idnPjDNOWXzMoLtsRUphKl2Sc7yhU/edi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nrate.com/item/a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76CD7-BE14-4A04-9D3C-9C28F5C6E5DE}">
  <dimension ref="A1:AH1003"/>
  <sheetViews>
    <sheetView tabSelected="1" zoomScale="85" zoomScaleNormal="85" workbookViewId="0">
      <pane ySplit="1" topLeftCell="A5" activePane="bottomLeft" state="frozen"/>
      <selection activeCell="M1" sqref="M1"/>
      <selection pane="bottomLeft" activeCell="P3" sqref="P3"/>
    </sheetView>
  </sheetViews>
  <sheetFormatPr defaultRowHeight="18.75" x14ac:dyDescent="0.4"/>
  <cols>
    <col min="1" max="1" width="9.125" style="4" bestFit="1" customWidth="1"/>
    <col min="2" max="2" width="11.125" style="4" bestFit="1" customWidth="1"/>
    <col min="3" max="3" width="11" style="4" customWidth="1"/>
    <col min="4" max="17" width="9.125" style="4" bestFit="1" customWidth="1"/>
    <col min="18" max="18" width="12.375" style="4" bestFit="1" customWidth="1"/>
    <col min="19" max="19" width="10.875" style="4" bestFit="1" customWidth="1"/>
    <col min="20" max="32" width="9" style="4"/>
    <col min="33" max="33" width="9.125" style="4" bestFit="1" customWidth="1"/>
    <col min="34" max="16384" width="9" style="4"/>
  </cols>
  <sheetData>
    <row r="1" spans="1:34" ht="67.5" thickBot="1" x14ac:dyDescent="0.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66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2" t="s">
        <v>10</v>
      </c>
      <c r="N1" s="2" t="s">
        <v>11</v>
      </c>
      <c r="O1" s="1" t="s">
        <v>12</v>
      </c>
      <c r="P1" s="1" t="s">
        <v>13</v>
      </c>
      <c r="Q1" s="1" t="s">
        <v>14</v>
      </c>
      <c r="R1" s="2" t="s">
        <v>15</v>
      </c>
      <c r="S1" s="2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3" t="s">
        <v>67</v>
      </c>
      <c r="AF1" s="1" t="s">
        <v>28</v>
      </c>
      <c r="AG1" s="1" t="s">
        <v>29</v>
      </c>
      <c r="AH1" s="1" t="s">
        <v>30</v>
      </c>
    </row>
    <row r="2" spans="1:34" ht="75.75" thickBot="1" x14ac:dyDescent="0.5">
      <c r="A2" s="5">
        <v>1</v>
      </c>
      <c r="B2" s="6">
        <v>43108</v>
      </c>
      <c r="C2" s="6"/>
      <c r="D2" s="7">
        <v>10600</v>
      </c>
      <c r="E2" s="7">
        <v>10600</v>
      </c>
      <c r="F2" s="7">
        <v>9211</v>
      </c>
      <c r="G2" s="7">
        <v>8000</v>
      </c>
      <c r="H2" s="7">
        <v>8000</v>
      </c>
      <c r="I2" s="8">
        <v>0.9</v>
      </c>
      <c r="J2" s="7">
        <v>0</v>
      </c>
      <c r="K2" s="8">
        <v>0</v>
      </c>
      <c r="L2" s="7">
        <v>0</v>
      </c>
      <c r="M2" s="7">
        <f>F2-G2+H2*(1-I2)+J2*(1-K2)+L2</f>
        <v>2010.9999999999998</v>
      </c>
      <c r="N2" s="9">
        <f>M2/E2</f>
        <v>0.18971698113207544</v>
      </c>
      <c r="O2" s="5">
        <v>58</v>
      </c>
      <c r="P2" s="5">
        <v>3</v>
      </c>
      <c r="Q2" s="5">
        <v>14</v>
      </c>
      <c r="R2" s="5">
        <f>O2/(P2+1)</f>
        <v>14.5</v>
      </c>
      <c r="S2" s="7">
        <f>IF(P2,O2*M2/P2,O2*M2)</f>
        <v>38879.333333333328</v>
      </c>
      <c r="T2" s="10" t="s">
        <v>31</v>
      </c>
      <c r="U2" s="11" t="s">
        <v>32</v>
      </c>
      <c r="V2" s="10" t="s">
        <v>33</v>
      </c>
      <c r="W2" s="10" t="s">
        <v>34</v>
      </c>
      <c r="X2" s="10" t="s">
        <v>35</v>
      </c>
      <c r="Y2" s="10" t="s">
        <v>36</v>
      </c>
      <c r="Z2" s="10" t="s">
        <v>36</v>
      </c>
      <c r="AA2" s="10" t="s">
        <v>36</v>
      </c>
      <c r="AB2" s="10"/>
      <c r="AC2" s="10"/>
      <c r="AD2" s="10" t="s">
        <v>36</v>
      </c>
      <c r="AE2" s="10" t="s">
        <v>38</v>
      </c>
      <c r="AF2" s="10" t="s">
        <v>38</v>
      </c>
      <c r="AG2" s="5">
        <v>7</v>
      </c>
      <c r="AH2" s="10"/>
    </row>
    <row r="3" spans="1:34" ht="75.75" thickBot="1" x14ac:dyDescent="0.5">
      <c r="A3" s="5">
        <v>2</v>
      </c>
      <c r="B3" s="6">
        <v>43108</v>
      </c>
      <c r="C3" s="6"/>
      <c r="D3" s="7">
        <v>5780</v>
      </c>
      <c r="E3" s="7">
        <v>5780</v>
      </c>
      <c r="F3" s="7">
        <v>4666</v>
      </c>
      <c r="G3" s="7">
        <v>4000</v>
      </c>
      <c r="H3" s="7">
        <v>4000</v>
      </c>
      <c r="I3" s="8">
        <v>0.94</v>
      </c>
      <c r="J3" s="7">
        <v>0</v>
      </c>
      <c r="K3" s="8">
        <v>0</v>
      </c>
      <c r="L3" s="7">
        <v>0</v>
      </c>
      <c r="M3" s="7">
        <f t="shared" ref="M3:M66" si="0">F3-G3+H3*(1-I3)+J3*(1-K3)+L3</f>
        <v>906.00000000000023</v>
      </c>
      <c r="N3" s="9">
        <f t="shared" ref="N3:N66" si="1">M3/E3</f>
        <v>0.1567474048442907</v>
      </c>
      <c r="O3" s="5">
        <v>60</v>
      </c>
      <c r="P3" s="5">
        <v>2</v>
      </c>
      <c r="Q3" s="5">
        <v>30</v>
      </c>
      <c r="R3" s="5">
        <f t="shared" ref="R3:R66" si="2">O3/(P3+1)</f>
        <v>20</v>
      </c>
      <c r="S3" s="7">
        <f t="shared" ref="S3:S66" si="3">IF(P3,O3*M3/P3,O3*M3)</f>
        <v>27180.000000000007</v>
      </c>
      <c r="T3" s="10" t="s">
        <v>31</v>
      </c>
      <c r="U3" s="11" t="s">
        <v>32</v>
      </c>
      <c r="V3" s="10" t="s">
        <v>33</v>
      </c>
      <c r="W3" s="10" t="s">
        <v>34</v>
      </c>
      <c r="X3" s="10" t="s">
        <v>35</v>
      </c>
      <c r="Y3" s="10" t="s">
        <v>36</v>
      </c>
      <c r="Z3" s="10" t="s">
        <v>36</v>
      </c>
      <c r="AA3" s="10" t="s">
        <v>36</v>
      </c>
      <c r="AB3" s="10"/>
      <c r="AC3" s="10"/>
      <c r="AD3" s="10" t="s">
        <v>36</v>
      </c>
      <c r="AE3" s="10" t="s">
        <v>38</v>
      </c>
      <c r="AF3" s="10" t="s">
        <v>38</v>
      </c>
      <c r="AG3" s="5">
        <v>17</v>
      </c>
      <c r="AH3" s="10"/>
    </row>
    <row r="4" spans="1:34" ht="75.75" thickBot="1" x14ac:dyDescent="0.5">
      <c r="A4" s="5">
        <v>3</v>
      </c>
      <c r="B4" s="6">
        <v>43108</v>
      </c>
      <c r="C4" s="6"/>
      <c r="D4" s="7">
        <v>8500</v>
      </c>
      <c r="E4" s="7">
        <v>8500</v>
      </c>
      <c r="F4" s="7">
        <v>7318</v>
      </c>
      <c r="G4" s="7">
        <v>4000</v>
      </c>
      <c r="H4" s="7">
        <v>0</v>
      </c>
      <c r="I4" s="8">
        <v>0</v>
      </c>
      <c r="J4" s="7">
        <v>0</v>
      </c>
      <c r="K4" s="8">
        <v>0</v>
      </c>
      <c r="L4" s="7">
        <v>0</v>
      </c>
      <c r="M4" s="7">
        <f t="shared" si="0"/>
        <v>3318</v>
      </c>
      <c r="N4" s="9">
        <f t="shared" si="1"/>
        <v>0.39035294117647057</v>
      </c>
      <c r="O4" s="5">
        <v>2</v>
      </c>
      <c r="P4" s="5">
        <v>0</v>
      </c>
      <c r="Q4" s="5">
        <v>0</v>
      </c>
      <c r="R4" s="5">
        <f t="shared" si="2"/>
        <v>2</v>
      </c>
      <c r="S4" s="7">
        <f t="shared" si="3"/>
        <v>6636</v>
      </c>
      <c r="T4" s="10" t="s">
        <v>31</v>
      </c>
      <c r="U4" s="11" t="s">
        <v>32</v>
      </c>
      <c r="V4" s="10" t="s">
        <v>33</v>
      </c>
      <c r="W4" s="10" t="s">
        <v>34</v>
      </c>
      <c r="X4" s="10" t="s">
        <v>35</v>
      </c>
      <c r="Y4" s="10" t="s">
        <v>36</v>
      </c>
      <c r="Z4" s="10" t="s">
        <v>36</v>
      </c>
      <c r="AA4" s="10" t="s">
        <v>36</v>
      </c>
      <c r="AB4" s="10"/>
      <c r="AC4" s="10"/>
      <c r="AD4" s="10" t="s">
        <v>36</v>
      </c>
      <c r="AE4" s="10" t="s">
        <v>38</v>
      </c>
      <c r="AF4" s="10" t="s">
        <v>38</v>
      </c>
      <c r="AG4" s="5">
        <v>4</v>
      </c>
      <c r="AH4" s="10"/>
    </row>
    <row r="5" spans="1:34" ht="75.75" thickBot="1" x14ac:dyDescent="0.5">
      <c r="A5" s="5">
        <v>4</v>
      </c>
      <c r="B5" s="6">
        <v>43105</v>
      </c>
      <c r="C5" s="6"/>
      <c r="D5" s="7">
        <v>8600</v>
      </c>
      <c r="E5" s="7">
        <v>8600</v>
      </c>
      <c r="F5" s="7">
        <v>7411</v>
      </c>
      <c r="G5" s="7">
        <v>6000</v>
      </c>
      <c r="H5" s="7">
        <v>0</v>
      </c>
      <c r="I5" s="8">
        <v>0</v>
      </c>
      <c r="J5" s="7">
        <v>0</v>
      </c>
      <c r="K5" s="8">
        <v>0</v>
      </c>
      <c r="L5" s="7">
        <v>0</v>
      </c>
      <c r="M5" s="7">
        <f t="shared" si="0"/>
        <v>1411</v>
      </c>
      <c r="N5" s="9">
        <f t="shared" si="1"/>
        <v>0.16406976744186047</v>
      </c>
      <c r="O5" s="5">
        <v>37</v>
      </c>
      <c r="P5" s="5">
        <v>1</v>
      </c>
      <c r="Q5" s="5">
        <v>1</v>
      </c>
      <c r="R5" s="5">
        <f t="shared" si="2"/>
        <v>18.5</v>
      </c>
      <c r="S5" s="7">
        <f t="shared" si="3"/>
        <v>52207</v>
      </c>
      <c r="T5" s="10" t="s">
        <v>31</v>
      </c>
      <c r="U5" s="11" t="s">
        <v>32</v>
      </c>
      <c r="V5" s="10" t="s">
        <v>33</v>
      </c>
      <c r="W5" s="10" t="s">
        <v>34</v>
      </c>
      <c r="X5" s="10" t="s">
        <v>35</v>
      </c>
      <c r="Y5" s="10" t="s">
        <v>36</v>
      </c>
      <c r="Z5" s="10" t="s">
        <v>36</v>
      </c>
      <c r="AA5" s="10" t="s">
        <v>36</v>
      </c>
      <c r="AB5" s="10"/>
      <c r="AC5" s="10"/>
      <c r="AD5" s="10" t="s">
        <v>36</v>
      </c>
      <c r="AE5" s="10" t="s">
        <v>38</v>
      </c>
      <c r="AF5" s="10" t="s">
        <v>38</v>
      </c>
      <c r="AG5" s="5">
        <v>41</v>
      </c>
      <c r="AH5" s="10"/>
    </row>
    <row r="6" spans="1:34" ht="75.75" thickBot="1" x14ac:dyDescent="0.5">
      <c r="A6" s="5">
        <v>5</v>
      </c>
      <c r="B6" s="6">
        <v>43108</v>
      </c>
      <c r="C6" s="6"/>
      <c r="D6" s="7">
        <v>4980</v>
      </c>
      <c r="E6" s="7">
        <v>4980</v>
      </c>
      <c r="F6" s="7">
        <v>4153</v>
      </c>
      <c r="G6" s="7">
        <v>2350</v>
      </c>
      <c r="H6" s="7">
        <v>0</v>
      </c>
      <c r="I6" s="8">
        <v>0</v>
      </c>
      <c r="J6" s="7">
        <v>0</v>
      </c>
      <c r="K6" s="8">
        <v>0</v>
      </c>
      <c r="L6" s="7">
        <v>0</v>
      </c>
      <c r="M6" s="7">
        <f t="shared" si="0"/>
        <v>1803</v>
      </c>
      <c r="N6" s="9">
        <f t="shared" si="1"/>
        <v>0.36204819277108435</v>
      </c>
      <c r="O6" s="5">
        <v>6</v>
      </c>
      <c r="P6" s="5">
        <v>3</v>
      </c>
      <c r="Q6" s="5">
        <v>6</v>
      </c>
      <c r="R6" s="5">
        <f t="shared" si="2"/>
        <v>1.5</v>
      </c>
      <c r="S6" s="7">
        <f t="shared" si="3"/>
        <v>3606</v>
      </c>
      <c r="T6" s="10" t="s">
        <v>31</v>
      </c>
      <c r="U6" s="11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36</v>
      </c>
      <c r="AA6" s="10" t="s">
        <v>36</v>
      </c>
      <c r="AB6" s="10"/>
      <c r="AC6" s="10"/>
      <c r="AD6" s="10" t="s">
        <v>36</v>
      </c>
      <c r="AE6" s="10" t="s">
        <v>38</v>
      </c>
      <c r="AF6" s="10" t="s">
        <v>38</v>
      </c>
      <c r="AG6" s="5">
        <v>33</v>
      </c>
      <c r="AH6" s="10"/>
    </row>
    <row r="7" spans="1:34" ht="75.75" thickBot="1" x14ac:dyDescent="0.5">
      <c r="A7" s="5">
        <v>6</v>
      </c>
      <c r="B7" s="6">
        <v>43108</v>
      </c>
      <c r="C7" s="6"/>
      <c r="D7" s="7">
        <v>956</v>
      </c>
      <c r="E7" s="7">
        <v>1130</v>
      </c>
      <c r="F7" s="7">
        <v>629</v>
      </c>
      <c r="G7" s="7">
        <v>594</v>
      </c>
      <c r="H7" s="7">
        <v>594</v>
      </c>
      <c r="I7" s="8">
        <v>0.9</v>
      </c>
      <c r="J7" s="7">
        <v>0</v>
      </c>
      <c r="K7" s="8">
        <v>0</v>
      </c>
      <c r="L7" s="7">
        <v>0</v>
      </c>
      <c r="M7" s="7">
        <f t="shared" si="0"/>
        <v>94.399999999999977</v>
      </c>
      <c r="N7" s="9">
        <f t="shared" si="1"/>
        <v>8.3539823008849531E-2</v>
      </c>
      <c r="O7" s="5">
        <v>37</v>
      </c>
      <c r="P7" s="5">
        <v>0</v>
      </c>
      <c r="Q7" s="5">
        <v>0</v>
      </c>
      <c r="R7" s="5">
        <f t="shared" si="2"/>
        <v>37</v>
      </c>
      <c r="S7" s="7">
        <f t="shared" si="3"/>
        <v>3492.7999999999993</v>
      </c>
      <c r="T7" s="10" t="s">
        <v>31</v>
      </c>
      <c r="U7" s="11" t="s">
        <v>32</v>
      </c>
      <c r="V7" s="10" t="s">
        <v>33</v>
      </c>
      <c r="W7" s="10" t="s">
        <v>34</v>
      </c>
      <c r="X7" s="10" t="s">
        <v>35</v>
      </c>
      <c r="Y7" s="10" t="s">
        <v>36</v>
      </c>
      <c r="Z7" s="10" t="s">
        <v>36</v>
      </c>
      <c r="AA7" s="10" t="s">
        <v>36</v>
      </c>
      <c r="AB7" s="10"/>
      <c r="AC7" s="10"/>
      <c r="AD7" s="10" t="s">
        <v>36</v>
      </c>
      <c r="AE7" s="10" t="s">
        <v>38</v>
      </c>
      <c r="AF7" s="10" t="s">
        <v>38</v>
      </c>
      <c r="AG7" s="5">
        <v>1</v>
      </c>
      <c r="AH7" s="10"/>
    </row>
    <row r="8" spans="1:34" ht="75.75" thickBot="1" x14ac:dyDescent="0.5">
      <c r="A8" s="5">
        <v>7</v>
      </c>
      <c r="B8" s="6">
        <v>43108</v>
      </c>
      <c r="C8" s="6"/>
      <c r="D8" s="7">
        <v>1790</v>
      </c>
      <c r="E8" s="7">
        <v>1790</v>
      </c>
      <c r="F8" s="7">
        <v>1282</v>
      </c>
      <c r="G8" s="7">
        <v>1100</v>
      </c>
      <c r="H8" s="7">
        <v>1100</v>
      </c>
      <c r="I8" s="8">
        <v>0.9</v>
      </c>
      <c r="J8" s="7">
        <v>0</v>
      </c>
      <c r="K8" s="8">
        <v>0</v>
      </c>
      <c r="L8" s="7">
        <v>0</v>
      </c>
      <c r="M8" s="7">
        <f t="shared" si="0"/>
        <v>292</v>
      </c>
      <c r="N8" s="9">
        <f t="shared" si="1"/>
        <v>0.16312849162011173</v>
      </c>
      <c r="O8" s="5">
        <v>11</v>
      </c>
      <c r="P8" s="5">
        <v>1</v>
      </c>
      <c r="Q8" s="5">
        <v>17</v>
      </c>
      <c r="R8" s="5">
        <f t="shared" si="2"/>
        <v>5.5</v>
      </c>
      <c r="S8" s="7">
        <f t="shared" si="3"/>
        <v>3212</v>
      </c>
      <c r="T8" s="10" t="s">
        <v>31</v>
      </c>
      <c r="U8" s="11" t="s">
        <v>32</v>
      </c>
      <c r="V8" s="10" t="s">
        <v>33</v>
      </c>
      <c r="W8" s="10" t="s">
        <v>34</v>
      </c>
      <c r="X8" s="10" t="s">
        <v>35</v>
      </c>
      <c r="Y8" s="10" t="s">
        <v>36</v>
      </c>
      <c r="Z8" s="10" t="s">
        <v>36</v>
      </c>
      <c r="AA8" s="10" t="s">
        <v>36</v>
      </c>
      <c r="AB8" s="10"/>
      <c r="AC8" s="10"/>
      <c r="AD8" s="10" t="s">
        <v>36</v>
      </c>
      <c r="AE8" s="10" t="s">
        <v>38</v>
      </c>
      <c r="AF8" s="10" t="s">
        <v>38</v>
      </c>
      <c r="AG8" s="5">
        <v>2</v>
      </c>
      <c r="AH8" s="10"/>
    </row>
    <row r="9" spans="1:34" ht="75.75" thickBot="1" x14ac:dyDescent="0.5">
      <c r="A9" s="5">
        <v>8</v>
      </c>
      <c r="B9" s="6">
        <v>43108</v>
      </c>
      <c r="C9" s="6"/>
      <c r="D9" s="7">
        <v>2877</v>
      </c>
      <c r="E9" s="7">
        <v>2877</v>
      </c>
      <c r="F9" s="7">
        <v>2260</v>
      </c>
      <c r="G9" s="7">
        <v>2000</v>
      </c>
      <c r="H9" s="7">
        <v>2000</v>
      </c>
      <c r="I9" s="8">
        <v>0.9</v>
      </c>
      <c r="J9" s="7">
        <v>0</v>
      </c>
      <c r="K9" s="8">
        <v>0</v>
      </c>
      <c r="L9" s="7">
        <v>20</v>
      </c>
      <c r="M9" s="7">
        <f t="shared" si="0"/>
        <v>479.99999999999994</v>
      </c>
      <c r="N9" s="9">
        <f t="shared" si="1"/>
        <v>0.16684045881126172</v>
      </c>
      <c r="O9" s="5">
        <v>3</v>
      </c>
      <c r="P9" s="5">
        <v>2</v>
      </c>
      <c r="Q9" s="5">
        <v>1</v>
      </c>
      <c r="R9" s="5">
        <f t="shared" si="2"/>
        <v>1</v>
      </c>
      <c r="S9" s="7">
        <f t="shared" si="3"/>
        <v>719.99999999999989</v>
      </c>
      <c r="T9" s="10" t="s">
        <v>31</v>
      </c>
      <c r="U9" s="11" t="s">
        <v>32</v>
      </c>
      <c r="V9" s="10" t="s">
        <v>33</v>
      </c>
      <c r="W9" s="10" t="s">
        <v>34</v>
      </c>
      <c r="X9" s="10" t="s">
        <v>35</v>
      </c>
      <c r="Y9" s="10" t="s">
        <v>36</v>
      </c>
      <c r="Z9" s="10" t="s">
        <v>36</v>
      </c>
      <c r="AA9" s="10" t="s">
        <v>36</v>
      </c>
      <c r="AB9" s="10"/>
      <c r="AC9" s="10"/>
      <c r="AD9" s="10" t="s">
        <v>36</v>
      </c>
      <c r="AE9" s="10" t="s">
        <v>38</v>
      </c>
      <c r="AF9" s="10" t="s">
        <v>38</v>
      </c>
      <c r="AG9" s="5">
        <v>3</v>
      </c>
      <c r="AH9" s="10"/>
    </row>
    <row r="10" spans="1:34" ht="75.75" thickBot="1" x14ac:dyDescent="0.5">
      <c r="A10" s="5">
        <v>9</v>
      </c>
      <c r="B10" s="6">
        <v>43108</v>
      </c>
      <c r="C10" s="6"/>
      <c r="D10" s="7">
        <v>34430</v>
      </c>
      <c r="E10" s="7">
        <v>34430</v>
      </c>
      <c r="F10" s="7">
        <v>31347</v>
      </c>
      <c r="G10" s="7">
        <v>15601</v>
      </c>
      <c r="H10" s="7">
        <v>0</v>
      </c>
      <c r="I10" s="8">
        <v>0</v>
      </c>
      <c r="J10" s="7">
        <v>0</v>
      </c>
      <c r="K10" s="8">
        <v>0</v>
      </c>
      <c r="L10" s="7">
        <v>0</v>
      </c>
      <c r="M10" s="7">
        <f t="shared" si="0"/>
        <v>15746</v>
      </c>
      <c r="N10" s="9">
        <f t="shared" si="1"/>
        <v>0.45733372059250654</v>
      </c>
      <c r="O10" s="5">
        <v>33</v>
      </c>
      <c r="P10" s="5">
        <v>1</v>
      </c>
      <c r="Q10" s="5">
        <v>3</v>
      </c>
      <c r="R10" s="5">
        <f t="shared" si="2"/>
        <v>16.5</v>
      </c>
      <c r="S10" s="7">
        <f t="shared" si="3"/>
        <v>519618</v>
      </c>
      <c r="T10" s="10" t="s">
        <v>31</v>
      </c>
      <c r="U10" s="11" t="s">
        <v>32</v>
      </c>
      <c r="V10" s="10" t="s">
        <v>33</v>
      </c>
      <c r="W10" s="10" t="s">
        <v>34</v>
      </c>
      <c r="X10" s="10" t="s">
        <v>35</v>
      </c>
      <c r="Y10" s="10" t="s">
        <v>36</v>
      </c>
      <c r="Z10" s="10" t="s">
        <v>36</v>
      </c>
      <c r="AA10" s="10" t="s">
        <v>36</v>
      </c>
      <c r="AB10" s="10"/>
      <c r="AC10" s="10"/>
      <c r="AD10" s="10" t="s">
        <v>36</v>
      </c>
      <c r="AE10" s="10" t="s">
        <v>38</v>
      </c>
      <c r="AF10" s="10" t="s">
        <v>38</v>
      </c>
      <c r="AG10" s="5">
        <v>9</v>
      </c>
      <c r="AH10" s="10"/>
    </row>
    <row r="11" spans="1:34" ht="75.75" thickBot="1" x14ac:dyDescent="0.5">
      <c r="A11" s="5">
        <v>10</v>
      </c>
      <c r="B11" s="6">
        <v>43108</v>
      </c>
      <c r="C11" s="6"/>
      <c r="D11" s="7">
        <v>7777</v>
      </c>
      <c r="E11" s="7">
        <v>7777</v>
      </c>
      <c r="F11" s="7">
        <v>6436</v>
      </c>
      <c r="G11" s="7">
        <v>5389</v>
      </c>
      <c r="H11" s="7">
        <v>5389</v>
      </c>
      <c r="I11" s="8">
        <v>0.9</v>
      </c>
      <c r="J11" s="7">
        <v>0</v>
      </c>
      <c r="K11" s="8">
        <v>0</v>
      </c>
      <c r="L11" s="7">
        <v>269</v>
      </c>
      <c r="M11" s="7">
        <f t="shared" si="0"/>
        <v>1854.8999999999999</v>
      </c>
      <c r="N11" s="9">
        <f t="shared" si="1"/>
        <v>0.23851099395653849</v>
      </c>
      <c r="O11" s="5">
        <v>47</v>
      </c>
      <c r="P11" s="5">
        <v>4</v>
      </c>
      <c r="Q11" s="5">
        <v>22</v>
      </c>
      <c r="R11" s="5">
        <f t="shared" si="2"/>
        <v>9.4</v>
      </c>
      <c r="S11" s="7">
        <f t="shared" si="3"/>
        <v>21795.074999999997</v>
      </c>
      <c r="T11" s="10" t="s">
        <v>31</v>
      </c>
      <c r="U11" s="11" t="s">
        <v>32</v>
      </c>
      <c r="V11" s="10" t="s">
        <v>33</v>
      </c>
      <c r="W11" s="10" t="s">
        <v>34</v>
      </c>
      <c r="X11" s="10" t="s">
        <v>35</v>
      </c>
      <c r="Y11" s="10" t="s">
        <v>36</v>
      </c>
      <c r="Z11" s="10" t="s">
        <v>36</v>
      </c>
      <c r="AA11" s="10" t="s">
        <v>36</v>
      </c>
      <c r="AB11" s="10"/>
      <c r="AC11" s="10"/>
      <c r="AD11" s="10" t="s">
        <v>36</v>
      </c>
      <c r="AE11" s="10" t="s">
        <v>38</v>
      </c>
      <c r="AF11" s="10" t="s">
        <v>38</v>
      </c>
      <c r="AG11" s="5">
        <v>162</v>
      </c>
      <c r="AH11" s="10"/>
    </row>
    <row r="12" spans="1:34" ht="75.75" thickBot="1" x14ac:dyDescent="0.5">
      <c r="A12" s="5">
        <v>11</v>
      </c>
      <c r="B12" s="6">
        <v>43108</v>
      </c>
      <c r="C12" s="6"/>
      <c r="D12" s="7">
        <v>11800</v>
      </c>
      <c r="E12" s="7">
        <v>11800</v>
      </c>
      <c r="F12" s="7">
        <v>10284</v>
      </c>
      <c r="G12" s="7">
        <v>6998</v>
      </c>
      <c r="H12" s="7">
        <v>0</v>
      </c>
      <c r="I12" s="8">
        <v>0</v>
      </c>
      <c r="J12" s="7">
        <v>0</v>
      </c>
      <c r="K12" s="8">
        <v>0</v>
      </c>
      <c r="L12" s="7">
        <v>0</v>
      </c>
      <c r="M12" s="7">
        <f t="shared" si="0"/>
        <v>3286</v>
      </c>
      <c r="N12" s="9">
        <f t="shared" si="1"/>
        <v>0.27847457627118644</v>
      </c>
      <c r="O12" s="5">
        <v>7</v>
      </c>
      <c r="P12" s="5">
        <v>1</v>
      </c>
      <c r="Q12" s="5">
        <v>6</v>
      </c>
      <c r="R12" s="5">
        <f t="shared" si="2"/>
        <v>3.5</v>
      </c>
      <c r="S12" s="7">
        <f t="shared" si="3"/>
        <v>23002</v>
      </c>
      <c r="T12" s="10" t="s">
        <v>31</v>
      </c>
      <c r="U12" s="11" t="s">
        <v>32</v>
      </c>
      <c r="V12" s="10" t="s">
        <v>33</v>
      </c>
      <c r="W12" s="10" t="s">
        <v>34</v>
      </c>
      <c r="X12" s="10" t="s">
        <v>35</v>
      </c>
      <c r="Y12" s="10" t="s">
        <v>36</v>
      </c>
      <c r="Z12" s="10" t="s">
        <v>36</v>
      </c>
      <c r="AA12" s="10" t="s">
        <v>36</v>
      </c>
      <c r="AB12" s="10"/>
      <c r="AC12" s="10"/>
      <c r="AD12" s="10" t="s">
        <v>36</v>
      </c>
      <c r="AE12" s="10" t="s">
        <v>38</v>
      </c>
      <c r="AF12" s="10" t="s">
        <v>38</v>
      </c>
      <c r="AG12" s="5">
        <v>9</v>
      </c>
      <c r="AH12" s="10"/>
    </row>
    <row r="13" spans="1:34" ht="75.75" thickBot="1" x14ac:dyDescent="0.5">
      <c r="A13" s="5">
        <v>12</v>
      </c>
      <c r="B13" s="6">
        <v>43109</v>
      </c>
      <c r="C13" s="6"/>
      <c r="D13" s="7">
        <v>6488</v>
      </c>
      <c r="E13" s="7">
        <v>6488</v>
      </c>
      <c r="F13" s="7">
        <v>5201</v>
      </c>
      <c r="G13" s="7">
        <v>4635</v>
      </c>
      <c r="H13" s="7">
        <v>0</v>
      </c>
      <c r="I13" s="8">
        <v>0</v>
      </c>
      <c r="J13" s="7">
        <v>0</v>
      </c>
      <c r="K13" s="8">
        <v>0</v>
      </c>
      <c r="L13" s="7">
        <v>536</v>
      </c>
      <c r="M13" s="7">
        <f t="shared" si="0"/>
        <v>1102</v>
      </c>
      <c r="N13" s="9">
        <f t="shared" si="1"/>
        <v>0.16985203452527745</v>
      </c>
      <c r="O13" s="5">
        <v>14</v>
      </c>
      <c r="P13" s="5">
        <v>1</v>
      </c>
      <c r="Q13" s="5">
        <v>6</v>
      </c>
      <c r="R13" s="5">
        <f t="shared" si="2"/>
        <v>7</v>
      </c>
      <c r="S13" s="7">
        <f t="shared" si="3"/>
        <v>15428</v>
      </c>
      <c r="T13" s="10" t="s">
        <v>31</v>
      </c>
      <c r="U13" s="11" t="s">
        <v>32</v>
      </c>
      <c r="V13" s="10" t="s">
        <v>33</v>
      </c>
      <c r="W13" s="10" t="s">
        <v>34</v>
      </c>
      <c r="X13" s="10" t="s">
        <v>35</v>
      </c>
      <c r="Y13" s="10" t="s">
        <v>36</v>
      </c>
      <c r="Z13" s="10" t="s">
        <v>36</v>
      </c>
      <c r="AA13" s="10" t="s">
        <v>36</v>
      </c>
      <c r="AB13" s="10"/>
      <c r="AC13" s="10"/>
      <c r="AD13" s="10" t="s">
        <v>36</v>
      </c>
      <c r="AE13" s="10" t="s">
        <v>38</v>
      </c>
      <c r="AF13" s="10" t="s">
        <v>38</v>
      </c>
      <c r="AG13" s="5">
        <v>3</v>
      </c>
      <c r="AH13" s="10"/>
    </row>
    <row r="14" spans="1:34" ht="75.75" thickBot="1" x14ac:dyDescent="0.5">
      <c r="A14" s="5">
        <v>13</v>
      </c>
      <c r="B14" s="6">
        <v>43109</v>
      </c>
      <c r="C14" s="6"/>
      <c r="D14" s="7">
        <v>11500</v>
      </c>
      <c r="E14" s="7">
        <v>11500</v>
      </c>
      <c r="F14" s="7">
        <v>10021</v>
      </c>
      <c r="G14" s="7">
        <v>9250</v>
      </c>
      <c r="H14" s="7">
        <v>6908</v>
      </c>
      <c r="I14" s="8">
        <v>0.9</v>
      </c>
      <c r="J14" s="7">
        <v>0</v>
      </c>
      <c r="K14" s="8">
        <v>0</v>
      </c>
      <c r="L14" s="7">
        <v>0</v>
      </c>
      <c r="M14" s="7">
        <f t="shared" si="0"/>
        <v>1461.7999999999997</v>
      </c>
      <c r="N14" s="9">
        <f t="shared" si="1"/>
        <v>0.12711304347826086</v>
      </c>
      <c r="O14" s="5">
        <v>54</v>
      </c>
      <c r="P14" s="5">
        <v>6</v>
      </c>
      <c r="Q14" s="5">
        <v>38</v>
      </c>
      <c r="R14" s="5">
        <f t="shared" si="2"/>
        <v>7.7142857142857144</v>
      </c>
      <c r="S14" s="7">
        <f t="shared" si="3"/>
        <v>13156.199999999997</v>
      </c>
      <c r="T14" s="10" t="s">
        <v>31</v>
      </c>
      <c r="U14" s="11" t="s">
        <v>32</v>
      </c>
      <c r="V14" s="10" t="s">
        <v>33</v>
      </c>
      <c r="W14" s="10" t="s">
        <v>34</v>
      </c>
      <c r="X14" s="10" t="s">
        <v>35</v>
      </c>
      <c r="Y14" s="10" t="s">
        <v>36</v>
      </c>
      <c r="Z14" s="10" t="s">
        <v>36</v>
      </c>
      <c r="AA14" s="10" t="s">
        <v>36</v>
      </c>
      <c r="AB14" s="10"/>
      <c r="AC14" s="10"/>
      <c r="AD14" s="10" t="s">
        <v>36</v>
      </c>
      <c r="AE14" s="10" t="s">
        <v>38</v>
      </c>
      <c r="AF14" s="10" t="s">
        <v>38</v>
      </c>
      <c r="AG14" s="5">
        <v>15</v>
      </c>
      <c r="AH14" s="10"/>
    </row>
    <row r="15" spans="1:34" ht="75.75" thickBot="1" x14ac:dyDescent="0.5">
      <c r="A15" s="5">
        <v>14</v>
      </c>
      <c r="B15" s="6">
        <v>43111</v>
      </c>
      <c r="C15" s="6"/>
      <c r="D15" s="7">
        <v>35800</v>
      </c>
      <c r="E15" s="7">
        <v>35800</v>
      </c>
      <c r="F15" s="7">
        <v>29795</v>
      </c>
      <c r="G15" s="7">
        <v>24278</v>
      </c>
      <c r="H15" s="7">
        <v>0</v>
      </c>
      <c r="I15" s="8">
        <v>0</v>
      </c>
      <c r="J15" s="7">
        <v>0</v>
      </c>
      <c r="K15" s="8">
        <v>0</v>
      </c>
      <c r="L15" s="12">
        <v>2428</v>
      </c>
      <c r="M15" s="7">
        <f t="shared" si="0"/>
        <v>7945</v>
      </c>
      <c r="N15" s="9">
        <f t="shared" si="1"/>
        <v>0.22192737430167597</v>
      </c>
      <c r="O15" s="5">
        <v>63</v>
      </c>
      <c r="P15" s="5">
        <v>2</v>
      </c>
      <c r="Q15" s="5">
        <v>4</v>
      </c>
      <c r="R15" s="5">
        <f t="shared" si="2"/>
        <v>21</v>
      </c>
      <c r="S15" s="7">
        <f t="shared" si="3"/>
        <v>250267.5</v>
      </c>
      <c r="T15" s="10" t="s">
        <v>31</v>
      </c>
      <c r="U15" s="11" t="s">
        <v>32</v>
      </c>
      <c r="V15" s="10" t="s">
        <v>33</v>
      </c>
      <c r="W15" s="10" t="s">
        <v>34</v>
      </c>
      <c r="X15" s="10" t="s">
        <v>35</v>
      </c>
      <c r="Y15" s="10" t="s">
        <v>36</v>
      </c>
      <c r="Z15" s="10" t="s">
        <v>36</v>
      </c>
      <c r="AA15" s="10" t="s">
        <v>36</v>
      </c>
      <c r="AB15" s="10"/>
      <c r="AC15" s="10"/>
      <c r="AD15" s="10" t="s">
        <v>36</v>
      </c>
      <c r="AE15" s="10" t="s">
        <v>38</v>
      </c>
      <c r="AF15" s="10" t="s">
        <v>38</v>
      </c>
      <c r="AG15" s="5">
        <v>131</v>
      </c>
      <c r="AH15" s="10"/>
    </row>
    <row r="16" spans="1:34" ht="75.75" thickBot="1" x14ac:dyDescent="0.5">
      <c r="A16" s="13">
        <v>43145</v>
      </c>
      <c r="B16" s="6">
        <v>43111</v>
      </c>
      <c r="C16" s="6"/>
      <c r="D16" s="7">
        <v>35800</v>
      </c>
      <c r="E16" s="7">
        <v>35800</v>
      </c>
      <c r="F16" s="7">
        <v>29795</v>
      </c>
      <c r="G16" s="7">
        <v>27578</v>
      </c>
      <c r="H16" s="7">
        <v>0</v>
      </c>
      <c r="I16" s="8">
        <v>0</v>
      </c>
      <c r="J16" s="7">
        <v>0</v>
      </c>
      <c r="K16" s="8">
        <v>0</v>
      </c>
      <c r="L16" s="7">
        <v>1614</v>
      </c>
      <c r="M16" s="7">
        <f t="shared" si="0"/>
        <v>3831</v>
      </c>
      <c r="N16" s="9">
        <f t="shared" si="1"/>
        <v>0.10701117318435754</v>
      </c>
      <c r="O16" s="5">
        <v>63</v>
      </c>
      <c r="P16" s="5">
        <v>2</v>
      </c>
      <c r="Q16" s="5">
        <v>4</v>
      </c>
      <c r="R16" s="5">
        <f t="shared" si="2"/>
        <v>21</v>
      </c>
      <c r="S16" s="7">
        <f t="shared" si="3"/>
        <v>120676.5</v>
      </c>
      <c r="T16" s="10" t="s">
        <v>31</v>
      </c>
      <c r="U16" s="11" t="s">
        <v>32</v>
      </c>
      <c r="V16" s="10" t="s">
        <v>33</v>
      </c>
      <c r="W16" s="10" t="s">
        <v>34</v>
      </c>
      <c r="X16" s="10" t="s">
        <v>35</v>
      </c>
      <c r="Y16" s="10" t="s">
        <v>36</v>
      </c>
      <c r="Z16" s="10" t="s">
        <v>36</v>
      </c>
      <c r="AA16" s="10" t="s">
        <v>36</v>
      </c>
      <c r="AB16" s="10"/>
      <c r="AC16" s="10"/>
      <c r="AD16" s="10" t="s">
        <v>36</v>
      </c>
      <c r="AE16" s="10" t="s">
        <v>38</v>
      </c>
      <c r="AF16" s="10" t="s">
        <v>38</v>
      </c>
      <c r="AG16" s="5">
        <v>131</v>
      </c>
      <c r="AH16" s="10"/>
    </row>
    <row r="17" spans="1:34" ht="75.75" thickBot="1" x14ac:dyDescent="0.5">
      <c r="A17" s="13">
        <v>43173</v>
      </c>
      <c r="B17" s="6">
        <v>43111</v>
      </c>
      <c r="C17" s="6"/>
      <c r="D17" s="7">
        <v>35800</v>
      </c>
      <c r="E17" s="7">
        <v>35800</v>
      </c>
      <c r="F17" s="7">
        <v>29795</v>
      </c>
      <c r="G17" s="7">
        <v>24270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7">
        <f t="shared" si="0"/>
        <v>5525</v>
      </c>
      <c r="N17" s="9">
        <f t="shared" si="1"/>
        <v>0.1543296089385475</v>
      </c>
      <c r="O17" s="5">
        <v>63</v>
      </c>
      <c r="P17" s="5">
        <v>2</v>
      </c>
      <c r="Q17" s="5">
        <v>4</v>
      </c>
      <c r="R17" s="5">
        <f t="shared" si="2"/>
        <v>21</v>
      </c>
      <c r="S17" s="7">
        <f t="shared" si="3"/>
        <v>174037.5</v>
      </c>
      <c r="T17" s="10" t="s">
        <v>31</v>
      </c>
      <c r="U17" s="11" t="s">
        <v>32</v>
      </c>
      <c r="V17" s="10" t="s">
        <v>33</v>
      </c>
      <c r="W17" s="10" t="s">
        <v>34</v>
      </c>
      <c r="X17" s="10" t="s">
        <v>35</v>
      </c>
      <c r="Y17" s="10" t="s">
        <v>36</v>
      </c>
      <c r="Z17" s="10" t="s">
        <v>36</v>
      </c>
      <c r="AA17" s="10" t="s">
        <v>36</v>
      </c>
      <c r="AB17" s="10"/>
      <c r="AC17" s="10"/>
      <c r="AD17" s="10" t="s">
        <v>36</v>
      </c>
      <c r="AE17" s="10" t="s">
        <v>38</v>
      </c>
      <c r="AF17" s="10" t="s">
        <v>38</v>
      </c>
      <c r="AG17" s="5">
        <v>131</v>
      </c>
      <c r="AH17" s="10"/>
    </row>
    <row r="18" spans="1:34" ht="75.75" thickBot="1" x14ac:dyDescent="0.5">
      <c r="A18" s="5">
        <v>15</v>
      </c>
      <c r="B18" s="6">
        <v>43111</v>
      </c>
      <c r="C18" s="6"/>
      <c r="D18" s="7">
        <v>8000</v>
      </c>
      <c r="E18" s="7">
        <v>8000</v>
      </c>
      <c r="F18" s="7">
        <v>6486</v>
      </c>
      <c r="G18" s="7">
        <v>4904</v>
      </c>
      <c r="H18" s="7">
        <v>0</v>
      </c>
      <c r="I18" s="5">
        <v>0</v>
      </c>
      <c r="J18" s="7">
        <v>0</v>
      </c>
      <c r="K18" s="5">
        <v>0</v>
      </c>
      <c r="L18" s="7">
        <v>0</v>
      </c>
      <c r="M18" s="7">
        <f t="shared" si="0"/>
        <v>1582</v>
      </c>
      <c r="N18" s="9">
        <f t="shared" si="1"/>
        <v>0.19775000000000001</v>
      </c>
      <c r="O18" s="5">
        <v>7</v>
      </c>
      <c r="P18" s="5">
        <v>5</v>
      </c>
      <c r="Q18" s="5">
        <v>10</v>
      </c>
      <c r="R18" s="5">
        <f t="shared" si="2"/>
        <v>1.1666666666666667</v>
      </c>
      <c r="S18" s="7">
        <f t="shared" si="3"/>
        <v>2214.8000000000002</v>
      </c>
      <c r="T18" s="10" t="s">
        <v>31</v>
      </c>
      <c r="U18" s="11" t="s">
        <v>32</v>
      </c>
      <c r="V18" s="10" t="s">
        <v>33</v>
      </c>
      <c r="W18" s="10" t="s">
        <v>34</v>
      </c>
      <c r="X18" s="10" t="s">
        <v>35</v>
      </c>
      <c r="Y18" s="10" t="s">
        <v>36</v>
      </c>
      <c r="Z18" s="10" t="s">
        <v>36</v>
      </c>
      <c r="AA18" s="10" t="s">
        <v>36</v>
      </c>
      <c r="AB18" s="10"/>
      <c r="AC18" s="10"/>
      <c r="AD18" s="10" t="s">
        <v>36</v>
      </c>
      <c r="AE18" s="10" t="s">
        <v>38</v>
      </c>
      <c r="AF18" s="10" t="s">
        <v>38</v>
      </c>
      <c r="AG18" s="10"/>
      <c r="AH18" s="10"/>
    </row>
    <row r="19" spans="1:34" ht="75.75" thickBot="1" x14ac:dyDescent="0.5">
      <c r="A19" s="5">
        <v>16</v>
      </c>
      <c r="B19" s="6">
        <v>43111</v>
      </c>
      <c r="C19" s="6"/>
      <c r="D19" s="7">
        <v>6240</v>
      </c>
      <c r="E19" s="7">
        <v>6240</v>
      </c>
      <c r="F19" s="7">
        <v>5086</v>
      </c>
      <c r="G19" s="7">
        <v>4642</v>
      </c>
      <c r="H19" s="7">
        <v>0</v>
      </c>
      <c r="I19" s="8">
        <v>0</v>
      </c>
      <c r="J19" s="7">
        <v>0</v>
      </c>
      <c r="K19" s="8">
        <v>0</v>
      </c>
      <c r="L19" s="7">
        <v>506</v>
      </c>
      <c r="M19" s="7">
        <f t="shared" si="0"/>
        <v>950</v>
      </c>
      <c r="N19" s="9">
        <f t="shared" si="1"/>
        <v>0.15224358974358973</v>
      </c>
      <c r="O19" s="5">
        <v>55</v>
      </c>
      <c r="P19" s="5">
        <v>8</v>
      </c>
      <c r="Q19" s="5">
        <v>25</v>
      </c>
      <c r="R19" s="5">
        <f t="shared" si="2"/>
        <v>6.1111111111111107</v>
      </c>
      <c r="S19" s="7">
        <f t="shared" si="3"/>
        <v>6531.25</v>
      </c>
      <c r="T19" s="10" t="s">
        <v>31</v>
      </c>
      <c r="U19" s="11" t="s">
        <v>32</v>
      </c>
      <c r="V19" s="10" t="s">
        <v>33</v>
      </c>
      <c r="W19" s="10" t="s">
        <v>34</v>
      </c>
      <c r="X19" s="10" t="s">
        <v>35</v>
      </c>
      <c r="Y19" s="10" t="s">
        <v>36</v>
      </c>
      <c r="Z19" s="10" t="s">
        <v>36</v>
      </c>
      <c r="AA19" s="10" t="s">
        <v>36</v>
      </c>
      <c r="AB19" s="10"/>
      <c r="AC19" s="10"/>
      <c r="AD19" s="10" t="s">
        <v>36</v>
      </c>
      <c r="AE19" s="10" t="s">
        <v>38</v>
      </c>
      <c r="AF19" s="10" t="s">
        <v>38</v>
      </c>
      <c r="AG19" s="5">
        <v>21</v>
      </c>
      <c r="AH19" s="10"/>
    </row>
    <row r="20" spans="1:34" ht="75.75" thickBot="1" x14ac:dyDescent="0.5">
      <c r="A20" s="5">
        <v>17</v>
      </c>
      <c r="B20" s="6">
        <v>43111</v>
      </c>
      <c r="C20" s="6"/>
      <c r="D20" s="7">
        <v>6240</v>
      </c>
      <c r="E20" s="7">
        <v>6240</v>
      </c>
      <c r="F20" s="7">
        <v>5086</v>
      </c>
      <c r="G20" s="7">
        <v>4299</v>
      </c>
      <c r="H20" s="7">
        <v>0</v>
      </c>
      <c r="I20" s="8">
        <v>0</v>
      </c>
      <c r="J20" s="7">
        <v>0</v>
      </c>
      <c r="K20" s="8">
        <v>0</v>
      </c>
      <c r="L20" s="7">
        <v>23</v>
      </c>
      <c r="M20" s="7">
        <f t="shared" si="0"/>
        <v>810</v>
      </c>
      <c r="N20" s="9">
        <f t="shared" si="1"/>
        <v>0.12980769230769232</v>
      </c>
      <c r="O20" s="5">
        <v>55</v>
      </c>
      <c r="P20" s="5">
        <v>8</v>
      </c>
      <c r="Q20" s="5">
        <v>25</v>
      </c>
      <c r="R20" s="5">
        <f t="shared" si="2"/>
        <v>6.1111111111111107</v>
      </c>
      <c r="S20" s="7">
        <f t="shared" si="3"/>
        <v>5568.75</v>
      </c>
      <c r="T20" s="10" t="s">
        <v>31</v>
      </c>
      <c r="U20" s="11" t="s">
        <v>32</v>
      </c>
      <c r="V20" s="10" t="s">
        <v>33</v>
      </c>
      <c r="W20" s="10" t="s">
        <v>34</v>
      </c>
      <c r="X20" s="10" t="s">
        <v>35</v>
      </c>
      <c r="Y20" s="10" t="s">
        <v>36</v>
      </c>
      <c r="Z20" s="10" t="s">
        <v>36</v>
      </c>
      <c r="AA20" s="10" t="s">
        <v>36</v>
      </c>
      <c r="AB20" s="10"/>
      <c r="AC20" s="10"/>
      <c r="AD20" s="10" t="s">
        <v>36</v>
      </c>
      <c r="AE20" s="10" t="s">
        <v>38</v>
      </c>
      <c r="AF20" s="10" t="s">
        <v>38</v>
      </c>
      <c r="AG20" s="5">
        <v>21</v>
      </c>
      <c r="AH20" s="10"/>
    </row>
    <row r="21" spans="1:34" ht="75.75" thickBot="1" x14ac:dyDescent="0.5">
      <c r="A21" s="5">
        <v>18</v>
      </c>
      <c r="B21" s="6">
        <v>43111</v>
      </c>
      <c r="C21" s="6"/>
      <c r="D21" s="7">
        <v>30000</v>
      </c>
      <c r="E21" s="7">
        <v>30000</v>
      </c>
      <c r="F21" s="7">
        <v>25186</v>
      </c>
      <c r="G21" s="7">
        <v>24030</v>
      </c>
      <c r="H21" s="7">
        <v>0</v>
      </c>
      <c r="I21" s="8">
        <v>0</v>
      </c>
      <c r="J21" s="7">
        <v>0</v>
      </c>
      <c r="K21" s="8">
        <v>0</v>
      </c>
      <c r="L21" s="10"/>
      <c r="M21" s="7">
        <f t="shared" si="0"/>
        <v>1156</v>
      </c>
      <c r="N21" s="9">
        <f t="shared" si="1"/>
        <v>3.8533333333333336E-2</v>
      </c>
      <c r="O21" s="5">
        <v>20</v>
      </c>
      <c r="P21" s="5">
        <v>4</v>
      </c>
      <c r="Q21" s="5">
        <v>4</v>
      </c>
      <c r="R21" s="5">
        <f t="shared" si="2"/>
        <v>4</v>
      </c>
      <c r="S21" s="7">
        <f t="shared" si="3"/>
        <v>5780</v>
      </c>
      <c r="T21" s="10" t="s">
        <v>31</v>
      </c>
      <c r="U21" s="11" t="s">
        <v>32</v>
      </c>
      <c r="V21" s="10" t="s">
        <v>33</v>
      </c>
      <c r="W21" s="10" t="s">
        <v>34</v>
      </c>
      <c r="X21" s="10" t="s">
        <v>35</v>
      </c>
      <c r="Y21" s="10" t="s">
        <v>36</v>
      </c>
      <c r="Z21" s="10" t="s">
        <v>36</v>
      </c>
      <c r="AA21" s="10" t="s">
        <v>36</v>
      </c>
      <c r="AB21" s="10"/>
      <c r="AC21" s="10"/>
      <c r="AD21" s="10" t="s">
        <v>36</v>
      </c>
      <c r="AE21" s="10" t="s">
        <v>38</v>
      </c>
      <c r="AF21" s="10" t="s">
        <v>38</v>
      </c>
      <c r="AG21" s="5">
        <v>19</v>
      </c>
      <c r="AH21" s="10"/>
    </row>
    <row r="22" spans="1:34" ht="75.75" thickBot="1" x14ac:dyDescent="0.5">
      <c r="A22" s="5">
        <v>19</v>
      </c>
      <c r="B22" s="6">
        <v>43111</v>
      </c>
      <c r="C22" s="6"/>
      <c r="D22" s="7">
        <v>3958</v>
      </c>
      <c r="E22" s="7">
        <v>3958</v>
      </c>
      <c r="F22" s="7">
        <v>3233</v>
      </c>
      <c r="G22" s="7">
        <v>3251</v>
      </c>
      <c r="H22" s="7">
        <v>0</v>
      </c>
      <c r="I22" s="5">
        <v>0</v>
      </c>
      <c r="J22" s="7">
        <v>0</v>
      </c>
      <c r="K22" s="5">
        <v>0</v>
      </c>
      <c r="L22" s="7">
        <v>384</v>
      </c>
      <c r="M22" s="7">
        <f t="shared" si="0"/>
        <v>366</v>
      </c>
      <c r="N22" s="9">
        <f t="shared" si="1"/>
        <v>9.2470944921677609E-2</v>
      </c>
      <c r="O22" s="5">
        <v>41</v>
      </c>
      <c r="P22" s="5">
        <v>6</v>
      </c>
      <c r="Q22" s="5">
        <v>4</v>
      </c>
      <c r="R22" s="5">
        <f t="shared" si="2"/>
        <v>5.8571428571428568</v>
      </c>
      <c r="S22" s="7">
        <f t="shared" si="3"/>
        <v>2501</v>
      </c>
      <c r="T22" s="10" t="s">
        <v>31</v>
      </c>
      <c r="U22" s="11" t="s">
        <v>32</v>
      </c>
      <c r="V22" s="10" t="s">
        <v>33</v>
      </c>
      <c r="W22" s="10" t="s">
        <v>34</v>
      </c>
      <c r="X22" s="10" t="s">
        <v>35</v>
      </c>
      <c r="Y22" s="10" t="s">
        <v>36</v>
      </c>
      <c r="Z22" s="10" t="s">
        <v>36</v>
      </c>
      <c r="AA22" s="10" t="s">
        <v>36</v>
      </c>
      <c r="AB22" s="10"/>
      <c r="AC22" s="10"/>
      <c r="AD22" s="10" t="s">
        <v>36</v>
      </c>
      <c r="AE22" s="10" t="s">
        <v>38</v>
      </c>
      <c r="AF22" s="10" t="s">
        <v>38</v>
      </c>
      <c r="AG22" s="5">
        <v>15</v>
      </c>
      <c r="AH22" s="10"/>
    </row>
    <row r="23" spans="1:34" ht="75.75" thickBot="1" x14ac:dyDescent="0.5">
      <c r="A23" s="5">
        <v>20</v>
      </c>
      <c r="B23" s="6">
        <v>43112</v>
      </c>
      <c r="C23" s="6"/>
      <c r="D23" s="7">
        <v>6000</v>
      </c>
      <c r="E23" s="7">
        <v>6000</v>
      </c>
      <c r="F23" s="7">
        <v>4954</v>
      </c>
      <c r="G23" s="7">
        <v>4299</v>
      </c>
      <c r="H23" s="7">
        <v>0</v>
      </c>
      <c r="I23" s="5">
        <v>0</v>
      </c>
      <c r="J23" s="7">
        <v>0</v>
      </c>
      <c r="K23" s="5">
        <v>0</v>
      </c>
      <c r="L23" s="7">
        <v>462</v>
      </c>
      <c r="M23" s="7">
        <f t="shared" si="0"/>
        <v>1117</v>
      </c>
      <c r="N23" s="9">
        <f t="shared" si="1"/>
        <v>0.18616666666666667</v>
      </c>
      <c r="O23" s="5">
        <v>86</v>
      </c>
      <c r="P23" s="5">
        <v>5</v>
      </c>
      <c r="Q23" s="5">
        <v>1</v>
      </c>
      <c r="R23" s="5">
        <f t="shared" si="2"/>
        <v>14.333333333333334</v>
      </c>
      <c r="S23" s="7">
        <f t="shared" si="3"/>
        <v>19212.400000000001</v>
      </c>
      <c r="T23" s="10" t="s">
        <v>31</v>
      </c>
      <c r="U23" s="11" t="s">
        <v>32</v>
      </c>
      <c r="V23" s="10" t="s">
        <v>33</v>
      </c>
      <c r="W23" s="10" t="s">
        <v>34</v>
      </c>
      <c r="X23" s="10" t="s">
        <v>35</v>
      </c>
      <c r="Y23" s="10" t="s">
        <v>36</v>
      </c>
      <c r="Z23" s="10" t="s">
        <v>36</v>
      </c>
      <c r="AA23" s="10" t="s">
        <v>36</v>
      </c>
      <c r="AB23" s="10"/>
      <c r="AC23" s="10"/>
      <c r="AD23" s="10" t="s">
        <v>36</v>
      </c>
      <c r="AE23" s="10" t="s">
        <v>38</v>
      </c>
      <c r="AF23" s="10" t="s">
        <v>38</v>
      </c>
      <c r="AG23" s="5">
        <v>16</v>
      </c>
      <c r="AH23" s="10"/>
    </row>
    <row r="24" spans="1:34" ht="75.75" thickBot="1" x14ac:dyDescent="0.5">
      <c r="A24" s="5">
        <v>21</v>
      </c>
      <c r="B24" s="6">
        <v>43112</v>
      </c>
      <c r="C24" s="6"/>
      <c r="D24" s="7">
        <v>8269</v>
      </c>
      <c r="E24" s="7">
        <v>8269</v>
      </c>
      <c r="F24" s="7">
        <v>7113</v>
      </c>
      <c r="G24" s="7">
        <v>6800</v>
      </c>
      <c r="H24" s="7">
        <v>0</v>
      </c>
      <c r="I24" s="8">
        <v>0</v>
      </c>
      <c r="J24" s="7">
        <v>0</v>
      </c>
      <c r="K24" s="8">
        <v>0</v>
      </c>
      <c r="L24" s="7">
        <v>748</v>
      </c>
      <c r="M24" s="7">
        <f t="shared" si="0"/>
        <v>1061</v>
      </c>
      <c r="N24" s="9">
        <f t="shared" si="1"/>
        <v>0.12831055750393033</v>
      </c>
      <c r="O24" s="5">
        <v>34</v>
      </c>
      <c r="P24" s="5">
        <v>2</v>
      </c>
      <c r="Q24" s="5">
        <v>1</v>
      </c>
      <c r="R24" s="5">
        <f t="shared" si="2"/>
        <v>11.333333333333334</v>
      </c>
      <c r="S24" s="7">
        <f t="shared" si="3"/>
        <v>18037</v>
      </c>
      <c r="T24" s="10" t="s">
        <v>31</v>
      </c>
      <c r="U24" s="11" t="s">
        <v>32</v>
      </c>
      <c r="V24" s="10" t="s">
        <v>33</v>
      </c>
      <c r="W24" s="10" t="s">
        <v>34</v>
      </c>
      <c r="X24" s="10" t="s">
        <v>35</v>
      </c>
      <c r="Y24" s="10" t="s">
        <v>36</v>
      </c>
      <c r="Z24" s="10" t="s">
        <v>36</v>
      </c>
      <c r="AA24" s="10" t="s">
        <v>36</v>
      </c>
      <c r="AB24" s="10"/>
      <c r="AC24" s="10"/>
      <c r="AD24" s="10" t="s">
        <v>36</v>
      </c>
      <c r="AE24" s="10" t="s">
        <v>38</v>
      </c>
      <c r="AF24" s="10" t="s">
        <v>38</v>
      </c>
      <c r="AG24" s="5">
        <v>37</v>
      </c>
      <c r="AH24" s="10"/>
    </row>
    <row r="25" spans="1:34" ht="75.75" thickBot="1" x14ac:dyDescent="0.5">
      <c r="A25" s="5">
        <v>22</v>
      </c>
      <c r="B25" s="6">
        <v>43112</v>
      </c>
      <c r="C25" s="6"/>
      <c r="D25" s="7">
        <v>5155</v>
      </c>
      <c r="E25" s="7">
        <v>5155</v>
      </c>
      <c r="F25" s="7">
        <v>4310</v>
      </c>
      <c r="G25" s="7">
        <v>3974</v>
      </c>
      <c r="H25" s="7">
        <v>0</v>
      </c>
      <c r="I25" s="8">
        <v>0</v>
      </c>
      <c r="J25" s="7">
        <v>0</v>
      </c>
      <c r="K25" s="8">
        <v>0</v>
      </c>
      <c r="L25" s="7">
        <v>507</v>
      </c>
      <c r="M25" s="7">
        <f t="shared" si="0"/>
        <v>843</v>
      </c>
      <c r="N25" s="9">
        <f t="shared" si="1"/>
        <v>0.16353055286129972</v>
      </c>
      <c r="O25" s="5">
        <v>43</v>
      </c>
      <c r="P25" s="5">
        <v>3</v>
      </c>
      <c r="Q25" s="5">
        <v>4</v>
      </c>
      <c r="R25" s="5">
        <f t="shared" si="2"/>
        <v>10.75</v>
      </c>
      <c r="S25" s="7">
        <f t="shared" si="3"/>
        <v>12083</v>
      </c>
      <c r="T25" s="10" t="s">
        <v>31</v>
      </c>
      <c r="U25" s="11" t="s">
        <v>32</v>
      </c>
      <c r="V25" s="10" t="s">
        <v>33</v>
      </c>
      <c r="W25" s="10" t="s">
        <v>34</v>
      </c>
      <c r="X25" s="10" t="s">
        <v>35</v>
      </c>
      <c r="Y25" s="10" t="s">
        <v>36</v>
      </c>
      <c r="Z25" s="10" t="s">
        <v>36</v>
      </c>
      <c r="AA25" s="10" t="s">
        <v>36</v>
      </c>
      <c r="AB25" s="10"/>
      <c r="AC25" s="10"/>
      <c r="AD25" s="10" t="s">
        <v>36</v>
      </c>
      <c r="AE25" s="10" t="s">
        <v>38</v>
      </c>
      <c r="AF25" s="10" t="s">
        <v>38</v>
      </c>
      <c r="AG25" s="5">
        <v>7</v>
      </c>
      <c r="AH25" s="10"/>
    </row>
    <row r="26" spans="1:34" ht="75.75" thickBot="1" x14ac:dyDescent="0.5">
      <c r="A26" s="5">
        <v>23</v>
      </c>
      <c r="B26" s="6">
        <v>43110</v>
      </c>
      <c r="C26" s="6"/>
      <c r="D26" s="7">
        <v>29970</v>
      </c>
      <c r="E26" s="7">
        <v>29970</v>
      </c>
      <c r="F26" s="7">
        <v>25150</v>
      </c>
      <c r="G26" s="7">
        <v>20520</v>
      </c>
      <c r="H26" s="7">
        <v>20520</v>
      </c>
      <c r="I26" s="8">
        <v>0.9</v>
      </c>
      <c r="J26" s="7">
        <v>0</v>
      </c>
      <c r="K26" s="8">
        <v>0</v>
      </c>
      <c r="L26" s="7">
        <v>0</v>
      </c>
      <c r="M26" s="7">
        <f t="shared" si="0"/>
        <v>6682</v>
      </c>
      <c r="N26" s="9">
        <f t="shared" si="1"/>
        <v>0.2229562896229563</v>
      </c>
      <c r="O26" s="5">
        <v>48</v>
      </c>
      <c r="P26" s="5">
        <v>2</v>
      </c>
      <c r="Q26" s="5">
        <v>1</v>
      </c>
      <c r="R26" s="5">
        <f t="shared" si="2"/>
        <v>16</v>
      </c>
      <c r="S26" s="7">
        <f t="shared" si="3"/>
        <v>160368</v>
      </c>
      <c r="T26" s="10" t="s">
        <v>31</v>
      </c>
      <c r="U26" s="11" t="s">
        <v>32</v>
      </c>
      <c r="V26" s="10" t="s">
        <v>33</v>
      </c>
      <c r="W26" s="10" t="s">
        <v>34</v>
      </c>
      <c r="X26" s="10" t="s">
        <v>35</v>
      </c>
      <c r="Y26" s="10" t="s">
        <v>36</v>
      </c>
      <c r="Z26" s="10" t="s">
        <v>36</v>
      </c>
      <c r="AA26" s="10" t="s">
        <v>36</v>
      </c>
      <c r="AB26" s="10"/>
      <c r="AC26" s="10"/>
      <c r="AD26" s="10" t="s">
        <v>36</v>
      </c>
      <c r="AE26" s="10" t="s">
        <v>38</v>
      </c>
      <c r="AF26" s="10" t="s">
        <v>38</v>
      </c>
      <c r="AG26" s="5">
        <v>47</v>
      </c>
      <c r="AH26" s="10"/>
    </row>
    <row r="27" spans="1:34" ht="75.75" thickBot="1" x14ac:dyDescent="0.5">
      <c r="A27" s="5">
        <v>24</v>
      </c>
      <c r="B27" s="6">
        <v>43112</v>
      </c>
      <c r="C27" s="6"/>
      <c r="D27" s="7">
        <v>2260</v>
      </c>
      <c r="E27" s="7">
        <v>12000</v>
      </c>
      <c r="F27" s="7">
        <v>9880</v>
      </c>
      <c r="G27" s="7">
        <v>7776</v>
      </c>
      <c r="H27" s="7">
        <v>7776</v>
      </c>
      <c r="I27" s="8">
        <v>0.9</v>
      </c>
      <c r="J27" s="7">
        <v>0</v>
      </c>
      <c r="K27" s="8">
        <v>0</v>
      </c>
      <c r="L27" s="7">
        <v>233</v>
      </c>
      <c r="M27" s="7">
        <f t="shared" si="0"/>
        <v>3114.6</v>
      </c>
      <c r="N27" s="9">
        <f t="shared" si="1"/>
        <v>0.25955</v>
      </c>
      <c r="O27" s="5">
        <v>46</v>
      </c>
      <c r="P27" s="5">
        <v>2</v>
      </c>
      <c r="Q27" s="5">
        <v>2</v>
      </c>
      <c r="R27" s="5">
        <f t="shared" si="2"/>
        <v>15.333333333333334</v>
      </c>
      <c r="S27" s="7">
        <f t="shared" si="3"/>
        <v>71635.8</v>
      </c>
      <c r="T27" s="10" t="s">
        <v>31</v>
      </c>
      <c r="U27" s="11" t="s">
        <v>32</v>
      </c>
      <c r="V27" s="10" t="s">
        <v>33</v>
      </c>
      <c r="W27" s="10" t="s">
        <v>34</v>
      </c>
      <c r="X27" s="10" t="s">
        <v>35</v>
      </c>
      <c r="Y27" s="10" t="s">
        <v>36</v>
      </c>
      <c r="Z27" s="10" t="s">
        <v>36</v>
      </c>
      <c r="AA27" s="10" t="s">
        <v>36</v>
      </c>
      <c r="AB27" s="10"/>
      <c r="AC27" s="10"/>
      <c r="AD27" s="10" t="s">
        <v>36</v>
      </c>
      <c r="AE27" s="10" t="s">
        <v>38</v>
      </c>
      <c r="AF27" s="10" t="s">
        <v>38</v>
      </c>
      <c r="AG27" s="5">
        <v>46</v>
      </c>
      <c r="AH27" s="10"/>
    </row>
    <row r="28" spans="1:34" ht="75.75" thickBot="1" x14ac:dyDescent="0.5">
      <c r="A28" s="5">
        <v>25</v>
      </c>
      <c r="B28" s="6">
        <v>43113</v>
      </c>
      <c r="C28" s="6"/>
      <c r="D28" s="7">
        <v>119490</v>
      </c>
      <c r="E28" s="7">
        <v>119490</v>
      </c>
      <c r="F28" s="7">
        <v>109931</v>
      </c>
      <c r="G28" s="7">
        <v>89800</v>
      </c>
      <c r="H28" s="7">
        <v>5</v>
      </c>
      <c r="I28" s="8">
        <v>1</v>
      </c>
      <c r="J28" s="7">
        <v>0</v>
      </c>
      <c r="K28" s="8">
        <v>0</v>
      </c>
      <c r="L28" s="7">
        <v>8980</v>
      </c>
      <c r="M28" s="7">
        <f t="shared" si="0"/>
        <v>29111</v>
      </c>
      <c r="N28" s="9">
        <f t="shared" si="1"/>
        <v>0.24362708176416437</v>
      </c>
      <c r="O28" s="5">
        <v>71</v>
      </c>
      <c r="P28" s="5">
        <v>1</v>
      </c>
      <c r="Q28" s="5">
        <v>30</v>
      </c>
      <c r="R28" s="5">
        <f t="shared" si="2"/>
        <v>35.5</v>
      </c>
      <c r="S28" s="7">
        <f t="shared" si="3"/>
        <v>2066881</v>
      </c>
      <c r="T28" s="10" t="s">
        <v>31</v>
      </c>
      <c r="U28" s="11" t="s">
        <v>32</v>
      </c>
      <c r="V28" s="10" t="s">
        <v>33</v>
      </c>
      <c r="W28" s="10" t="s">
        <v>34</v>
      </c>
      <c r="X28" s="10" t="s">
        <v>35</v>
      </c>
      <c r="Y28" s="10" t="s">
        <v>36</v>
      </c>
      <c r="Z28" s="10" t="s">
        <v>36</v>
      </c>
      <c r="AA28" s="10" t="s">
        <v>36</v>
      </c>
      <c r="AB28" s="10"/>
      <c r="AC28" s="10"/>
      <c r="AD28" s="10" t="s">
        <v>36</v>
      </c>
      <c r="AE28" s="10" t="s">
        <v>38</v>
      </c>
      <c r="AF28" s="10" t="s">
        <v>38</v>
      </c>
      <c r="AG28" s="5">
        <v>3</v>
      </c>
      <c r="AH28" s="10"/>
    </row>
    <row r="29" spans="1:34" ht="75.75" thickBot="1" x14ac:dyDescent="0.5">
      <c r="A29" s="5">
        <v>26</v>
      </c>
      <c r="B29" s="6">
        <v>43113</v>
      </c>
      <c r="C29" s="6"/>
      <c r="D29" s="7">
        <v>2380</v>
      </c>
      <c r="E29" s="7">
        <v>2380</v>
      </c>
      <c r="F29" s="7">
        <v>1688</v>
      </c>
      <c r="G29" s="7">
        <v>950</v>
      </c>
      <c r="H29" s="7">
        <v>950</v>
      </c>
      <c r="I29" s="8">
        <v>1</v>
      </c>
      <c r="J29" s="7">
        <v>0</v>
      </c>
      <c r="K29" s="8">
        <v>0</v>
      </c>
      <c r="L29" s="7">
        <v>67</v>
      </c>
      <c r="M29" s="7">
        <f t="shared" si="0"/>
        <v>805</v>
      </c>
      <c r="N29" s="9">
        <f t="shared" si="1"/>
        <v>0.33823529411764708</v>
      </c>
      <c r="O29" s="5">
        <v>16</v>
      </c>
      <c r="P29" s="5">
        <v>3</v>
      </c>
      <c r="Q29" s="5">
        <v>21</v>
      </c>
      <c r="R29" s="5">
        <f t="shared" si="2"/>
        <v>4</v>
      </c>
      <c r="S29" s="7">
        <f t="shared" si="3"/>
        <v>4293.333333333333</v>
      </c>
      <c r="T29" s="10" t="s">
        <v>31</v>
      </c>
      <c r="U29" s="11" t="s">
        <v>32</v>
      </c>
      <c r="V29" s="10" t="s">
        <v>33</v>
      </c>
      <c r="W29" s="10" t="s">
        <v>34</v>
      </c>
      <c r="X29" s="10" t="s">
        <v>35</v>
      </c>
      <c r="Y29" s="10" t="s">
        <v>36</v>
      </c>
      <c r="Z29" s="10" t="s">
        <v>36</v>
      </c>
      <c r="AA29" s="10" t="s">
        <v>36</v>
      </c>
      <c r="AB29" s="10"/>
      <c r="AC29" s="10"/>
      <c r="AD29" s="10" t="s">
        <v>36</v>
      </c>
      <c r="AE29" s="10" t="s">
        <v>38</v>
      </c>
      <c r="AF29" s="10" t="s">
        <v>38</v>
      </c>
      <c r="AG29" s="5">
        <v>7</v>
      </c>
      <c r="AH29" s="10"/>
    </row>
    <row r="30" spans="1:34" ht="75.75" thickBot="1" x14ac:dyDescent="0.5">
      <c r="A30" s="5">
        <v>27</v>
      </c>
      <c r="B30" s="6">
        <v>43113</v>
      </c>
      <c r="C30" s="6"/>
      <c r="D30" s="7">
        <v>2450</v>
      </c>
      <c r="E30" s="7">
        <v>2450</v>
      </c>
      <c r="F30" s="7">
        <v>1796</v>
      </c>
      <c r="G30" s="7">
        <v>1026</v>
      </c>
      <c r="H30" s="7">
        <v>0</v>
      </c>
      <c r="I30" s="8">
        <v>0</v>
      </c>
      <c r="J30" s="7">
        <v>0</v>
      </c>
      <c r="K30" s="8">
        <v>0</v>
      </c>
      <c r="L30" s="7">
        <v>100</v>
      </c>
      <c r="M30" s="7">
        <f t="shared" si="0"/>
        <v>870</v>
      </c>
      <c r="N30" s="9">
        <f t="shared" si="1"/>
        <v>0.35510204081632651</v>
      </c>
      <c r="O30" s="5">
        <v>10</v>
      </c>
      <c r="P30" s="5">
        <v>1</v>
      </c>
      <c r="Q30" s="5">
        <v>1</v>
      </c>
      <c r="R30" s="5">
        <f t="shared" si="2"/>
        <v>5</v>
      </c>
      <c r="S30" s="7">
        <f t="shared" si="3"/>
        <v>8700</v>
      </c>
      <c r="T30" s="10" t="s">
        <v>31</v>
      </c>
      <c r="U30" s="11" t="s">
        <v>32</v>
      </c>
      <c r="V30" s="10" t="s">
        <v>33</v>
      </c>
      <c r="W30" s="10" t="s">
        <v>34</v>
      </c>
      <c r="X30" s="10" t="s">
        <v>35</v>
      </c>
      <c r="Y30" s="10" t="s">
        <v>36</v>
      </c>
      <c r="Z30" s="10" t="s">
        <v>36</v>
      </c>
      <c r="AA30" s="10" t="s">
        <v>36</v>
      </c>
      <c r="AB30" s="10"/>
      <c r="AC30" s="10"/>
      <c r="AD30" s="10" t="s">
        <v>36</v>
      </c>
      <c r="AE30" s="10" t="s">
        <v>38</v>
      </c>
      <c r="AF30" s="10" t="s">
        <v>38</v>
      </c>
      <c r="AG30" s="5">
        <v>11</v>
      </c>
      <c r="AH30" s="10"/>
    </row>
    <row r="31" spans="1:34" ht="75.75" thickBot="1" x14ac:dyDescent="0.5">
      <c r="A31" s="5">
        <v>28</v>
      </c>
      <c r="B31" s="6">
        <v>43113</v>
      </c>
      <c r="C31" s="6"/>
      <c r="D31" s="7">
        <v>2450</v>
      </c>
      <c r="E31" s="7">
        <v>2450</v>
      </c>
      <c r="F31" s="7">
        <v>1796</v>
      </c>
      <c r="G31" s="7">
        <v>1009</v>
      </c>
      <c r="H31" s="7">
        <v>0</v>
      </c>
      <c r="I31" s="8">
        <v>0</v>
      </c>
      <c r="J31" s="7">
        <v>0</v>
      </c>
      <c r="K31" s="8">
        <v>0</v>
      </c>
      <c r="L31" s="7">
        <v>100</v>
      </c>
      <c r="M31" s="7">
        <f t="shared" si="0"/>
        <v>887</v>
      </c>
      <c r="N31" s="9">
        <f t="shared" si="1"/>
        <v>0.36204081632653062</v>
      </c>
      <c r="O31" s="5">
        <v>10</v>
      </c>
      <c r="P31" s="5">
        <v>1</v>
      </c>
      <c r="Q31" s="5">
        <v>1</v>
      </c>
      <c r="R31" s="5">
        <f t="shared" si="2"/>
        <v>5</v>
      </c>
      <c r="S31" s="7">
        <f t="shared" si="3"/>
        <v>8870</v>
      </c>
      <c r="T31" s="10" t="s">
        <v>31</v>
      </c>
      <c r="U31" s="11" t="s">
        <v>32</v>
      </c>
      <c r="V31" s="10" t="s">
        <v>33</v>
      </c>
      <c r="W31" s="10" t="s">
        <v>34</v>
      </c>
      <c r="X31" s="10" t="s">
        <v>35</v>
      </c>
      <c r="Y31" s="10" t="s">
        <v>36</v>
      </c>
      <c r="Z31" s="10" t="s">
        <v>36</v>
      </c>
      <c r="AA31" s="10" t="s">
        <v>36</v>
      </c>
      <c r="AB31" s="10"/>
      <c r="AC31" s="10"/>
      <c r="AD31" s="10" t="s">
        <v>36</v>
      </c>
      <c r="AE31" s="10" t="s">
        <v>38</v>
      </c>
      <c r="AF31" s="10" t="s">
        <v>38</v>
      </c>
      <c r="AG31" s="5">
        <v>11</v>
      </c>
      <c r="AH31" s="10"/>
    </row>
    <row r="32" spans="1:34" ht="75.75" thickBot="1" x14ac:dyDescent="0.5">
      <c r="A32" s="5">
        <v>29</v>
      </c>
      <c r="B32" s="6">
        <v>43113</v>
      </c>
      <c r="C32" s="6"/>
      <c r="D32" s="7">
        <v>4800</v>
      </c>
      <c r="E32" s="7">
        <v>4800</v>
      </c>
      <c r="F32" s="7">
        <v>3794</v>
      </c>
      <c r="G32" s="7">
        <v>2484</v>
      </c>
      <c r="H32" s="7">
        <v>2484</v>
      </c>
      <c r="I32" s="8">
        <v>1</v>
      </c>
      <c r="J32" s="7">
        <v>0</v>
      </c>
      <c r="K32" s="8">
        <v>0</v>
      </c>
      <c r="L32" s="7">
        <v>298</v>
      </c>
      <c r="M32" s="7">
        <f t="shared" si="0"/>
        <v>1608</v>
      </c>
      <c r="N32" s="9">
        <f t="shared" si="1"/>
        <v>0.33500000000000002</v>
      </c>
      <c r="O32" s="5">
        <v>34</v>
      </c>
      <c r="P32" s="5">
        <v>2</v>
      </c>
      <c r="Q32" s="5">
        <v>8</v>
      </c>
      <c r="R32" s="5">
        <f t="shared" si="2"/>
        <v>11.333333333333334</v>
      </c>
      <c r="S32" s="7">
        <f t="shared" si="3"/>
        <v>27336</v>
      </c>
      <c r="T32" s="10" t="s">
        <v>31</v>
      </c>
      <c r="U32" s="11" t="s">
        <v>32</v>
      </c>
      <c r="V32" s="10" t="s">
        <v>33</v>
      </c>
      <c r="W32" s="10" t="s">
        <v>34</v>
      </c>
      <c r="X32" s="10" t="s">
        <v>35</v>
      </c>
      <c r="Y32" s="10" t="s">
        <v>36</v>
      </c>
      <c r="Z32" s="10" t="s">
        <v>36</v>
      </c>
      <c r="AA32" s="10" t="s">
        <v>36</v>
      </c>
      <c r="AB32" s="10"/>
      <c r="AC32" s="10"/>
      <c r="AD32" s="10" t="s">
        <v>36</v>
      </c>
      <c r="AE32" s="10" t="s">
        <v>38</v>
      </c>
      <c r="AF32" s="10" t="s">
        <v>38</v>
      </c>
      <c r="AG32" s="5">
        <v>18</v>
      </c>
      <c r="AH32" s="10"/>
    </row>
    <row r="33" spans="1:34" ht="75.75" thickBot="1" x14ac:dyDescent="0.5">
      <c r="A33" s="5">
        <v>30</v>
      </c>
      <c r="B33" s="6">
        <v>43110</v>
      </c>
      <c r="C33" s="6"/>
      <c r="D33" s="7">
        <v>29970</v>
      </c>
      <c r="E33" s="7">
        <v>29970</v>
      </c>
      <c r="F33" s="7">
        <v>25150</v>
      </c>
      <c r="G33" s="7">
        <v>20320</v>
      </c>
      <c r="H33" s="7">
        <v>0</v>
      </c>
      <c r="I33" s="8">
        <v>0</v>
      </c>
      <c r="J33" s="7">
        <v>0</v>
      </c>
      <c r="K33" s="8">
        <v>0</v>
      </c>
      <c r="L33" s="7">
        <v>2460</v>
      </c>
      <c r="M33" s="7">
        <f t="shared" si="0"/>
        <v>7290</v>
      </c>
      <c r="N33" s="9">
        <f t="shared" si="1"/>
        <v>0.24324324324324326</v>
      </c>
      <c r="O33" s="5">
        <v>48</v>
      </c>
      <c r="P33" s="5">
        <v>2</v>
      </c>
      <c r="Q33" s="5">
        <v>1</v>
      </c>
      <c r="R33" s="5">
        <f t="shared" si="2"/>
        <v>16</v>
      </c>
      <c r="S33" s="7">
        <f t="shared" si="3"/>
        <v>174960</v>
      </c>
      <c r="T33" s="10" t="s">
        <v>31</v>
      </c>
      <c r="U33" s="11" t="s">
        <v>32</v>
      </c>
      <c r="V33" s="10" t="s">
        <v>33</v>
      </c>
      <c r="W33" s="10" t="s">
        <v>34</v>
      </c>
      <c r="X33" s="10" t="s">
        <v>35</v>
      </c>
      <c r="Y33" s="10" t="s">
        <v>36</v>
      </c>
      <c r="Z33" s="10" t="s">
        <v>36</v>
      </c>
      <c r="AA33" s="10" t="s">
        <v>36</v>
      </c>
      <c r="AB33" s="10"/>
      <c r="AC33" s="10"/>
      <c r="AD33" s="10" t="s">
        <v>36</v>
      </c>
      <c r="AE33" s="10" t="s">
        <v>38</v>
      </c>
      <c r="AF33" s="10" t="s">
        <v>38</v>
      </c>
      <c r="AG33" s="5">
        <v>47</v>
      </c>
      <c r="AH33" s="10"/>
    </row>
    <row r="34" spans="1:34" ht="75.75" thickBot="1" x14ac:dyDescent="0.5">
      <c r="A34" s="5">
        <v>31</v>
      </c>
      <c r="B34" s="6">
        <v>43115</v>
      </c>
      <c r="C34" s="6"/>
      <c r="D34" s="7">
        <v>18535</v>
      </c>
      <c r="E34" s="7">
        <v>18535</v>
      </c>
      <c r="F34" s="7">
        <v>16723</v>
      </c>
      <c r="G34" s="7">
        <v>14550</v>
      </c>
      <c r="H34" s="7">
        <v>0</v>
      </c>
      <c r="I34" s="8">
        <v>0</v>
      </c>
      <c r="J34" s="7">
        <v>0</v>
      </c>
      <c r="K34" s="8">
        <v>0</v>
      </c>
      <c r="L34" s="7">
        <v>2175</v>
      </c>
      <c r="M34" s="7">
        <f t="shared" si="0"/>
        <v>4348</v>
      </c>
      <c r="N34" s="9">
        <f t="shared" si="1"/>
        <v>0.23458322093336931</v>
      </c>
      <c r="O34" s="5">
        <v>42</v>
      </c>
      <c r="P34" s="5">
        <v>1</v>
      </c>
      <c r="Q34" s="5">
        <v>1</v>
      </c>
      <c r="R34" s="5">
        <f t="shared" si="2"/>
        <v>21</v>
      </c>
      <c r="S34" s="7">
        <f t="shared" si="3"/>
        <v>182616</v>
      </c>
      <c r="T34" s="10" t="s">
        <v>31</v>
      </c>
      <c r="U34" s="11" t="s">
        <v>32</v>
      </c>
      <c r="V34" s="10" t="s">
        <v>33</v>
      </c>
      <c r="W34" s="10" t="s">
        <v>34</v>
      </c>
      <c r="X34" s="10" t="s">
        <v>35</v>
      </c>
      <c r="Y34" s="10" t="s">
        <v>36</v>
      </c>
      <c r="Z34" s="10" t="s">
        <v>36</v>
      </c>
      <c r="AA34" s="10" t="s">
        <v>36</v>
      </c>
      <c r="AB34" s="10"/>
      <c r="AC34" s="10"/>
      <c r="AD34" s="10" t="s">
        <v>36</v>
      </c>
      <c r="AE34" s="10" t="s">
        <v>38</v>
      </c>
      <c r="AF34" s="10" t="s">
        <v>38</v>
      </c>
      <c r="AG34" s="5">
        <v>10</v>
      </c>
      <c r="AH34" s="10"/>
    </row>
    <row r="35" spans="1:34" ht="75.75" thickBot="1" x14ac:dyDescent="0.5">
      <c r="A35" s="5">
        <v>32</v>
      </c>
      <c r="B35" s="6">
        <v>43115</v>
      </c>
      <c r="C35" s="6"/>
      <c r="D35" s="7">
        <v>6000</v>
      </c>
      <c r="E35" s="7">
        <v>6000</v>
      </c>
      <c r="F35" s="7">
        <v>4786</v>
      </c>
      <c r="G35" s="7">
        <v>3485</v>
      </c>
      <c r="H35" s="7">
        <v>0</v>
      </c>
      <c r="I35" s="8">
        <v>0</v>
      </c>
      <c r="J35" s="7">
        <v>0</v>
      </c>
      <c r="K35" s="8">
        <v>0</v>
      </c>
      <c r="L35" s="7">
        <v>510</v>
      </c>
      <c r="M35" s="7">
        <f t="shared" si="0"/>
        <v>1811</v>
      </c>
      <c r="N35" s="9">
        <f t="shared" si="1"/>
        <v>0.30183333333333334</v>
      </c>
      <c r="O35" s="5">
        <v>60</v>
      </c>
      <c r="P35" s="5">
        <v>7</v>
      </c>
      <c r="Q35" s="5">
        <v>11</v>
      </c>
      <c r="R35" s="5">
        <f t="shared" si="2"/>
        <v>7.5</v>
      </c>
      <c r="S35" s="7">
        <f t="shared" si="3"/>
        <v>15522.857142857143</v>
      </c>
      <c r="T35" s="10" t="s">
        <v>31</v>
      </c>
      <c r="U35" s="11" t="s">
        <v>32</v>
      </c>
      <c r="V35" s="10" t="s">
        <v>33</v>
      </c>
      <c r="W35" s="10" t="s">
        <v>34</v>
      </c>
      <c r="X35" s="10" t="s">
        <v>35</v>
      </c>
      <c r="Y35" s="10" t="s">
        <v>36</v>
      </c>
      <c r="Z35" s="10" t="s">
        <v>36</v>
      </c>
      <c r="AA35" s="10" t="s">
        <v>36</v>
      </c>
      <c r="AB35" s="10"/>
      <c r="AC35" s="10"/>
      <c r="AD35" s="10" t="s">
        <v>36</v>
      </c>
      <c r="AE35" s="10" t="s">
        <v>38</v>
      </c>
      <c r="AF35" s="10" t="s">
        <v>38</v>
      </c>
      <c r="AG35" s="5">
        <v>34</v>
      </c>
      <c r="AH35" s="10"/>
    </row>
    <row r="36" spans="1:34" ht="75.75" thickBot="1" x14ac:dyDescent="0.5">
      <c r="A36" s="5">
        <v>33</v>
      </c>
      <c r="B36" s="6">
        <v>43115</v>
      </c>
      <c r="C36" s="6"/>
      <c r="D36" s="7">
        <v>2980</v>
      </c>
      <c r="E36" s="7">
        <v>2980</v>
      </c>
      <c r="F36" s="7">
        <v>2353</v>
      </c>
      <c r="G36" s="7">
        <v>1980</v>
      </c>
      <c r="H36" s="7">
        <v>0</v>
      </c>
      <c r="I36" s="8">
        <v>0</v>
      </c>
      <c r="J36" s="7">
        <v>0</v>
      </c>
      <c r="K36" s="8">
        <v>0</v>
      </c>
      <c r="L36" s="7">
        <v>19</v>
      </c>
      <c r="M36" s="7">
        <f t="shared" si="0"/>
        <v>392</v>
      </c>
      <c r="N36" s="9">
        <f t="shared" si="1"/>
        <v>0.13154362416107382</v>
      </c>
      <c r="O36" s="5">
        <v>19</v>
      </c>
      <c r="P36" s="5">
        <v>1</v>
      </c>
      <c r="Q36" s="5">
        <v>1</v>
      </c>
      <c r="R36" s="5">
        <f t="shared" si="2"/>
        <v>9.5</v>
      </c>
      <c r="S36" s="7">
        <f t="shared" si="3"/>
        <v>7448</v>
      </c>
      <c r="T36" s="10" t="s">
        <v>31</v>
      </c>
      <c r="U36" s="11" t="s">
        <v>32</v>
      </c>
      <c r="V36" s="10" t="s">
        <v>33</v>
      </c>
      <c r="W36" s="10" t="s">
        <v>34</v>
      </c>
      <c r="X36" s="10" t="s">
        <v>35</v>
      </c>
      <c r="Y36" s="10" t="s">
        <v>36</v>
      </c>
      <c r="Z36" s="10" t="s">
        <v>36</v>
      </c>
      <c r="AA36" s="10" t="s">
        <v>36</v>
      </c>
      <c r="AB36" s="10"/>
      <c r="AC36" s="10"/>
      <c r="AD36" s="10" t="s">
        <v>36</v>
      </c>
      <c r="AE36" s="10" t="s">
        <v>38</v>
      </c>
      <c r="AF36" s="10" t="s">
        <v>38</v>
      </c>
      <c r="AG36" s="5">
        <v>3</v>
      </c>
      <c r="AH36" s="10"/>
    </row>
    <row r="37" spans="1:34" ht="75.75" thickBot="1" x14ac:dyDescent="0.5">
      <c r="A37" s="5">
        <v>34</v>
      </c>
      <c r="B37" s="6">
        <v>43115</v>
      </c>
      <c r="C37" s="6"/>
      <c r="D37" s="7">
        <v>18535</v>
      </c>
      <c r="E37" s="7">
        <v>18535</v>
      </c>
      <c r="F37" s="7">
        <v>16723</v>
      </c>
      <c r="G37" s="7">
        <v>13590</v>
      </c>
      <c r="H37" s="7">
        <v>0</v>
      </c>
      <c r="I37" s="8">
        <v>0</v>
      </c>
      <c r="J37" s="7">
        <v>0</v>
      </c>
      <c r="K37" s="8">
        <v>0</v>
      </c>
      <c r="L37" s="7">
        <v>2565</v>
      </c>
      <c r="M37" s="7">
        <f t="shared" si="0"/>
        <v>5698</v>
      </c>
      <c r="N37" s="9">
        <f t="shared" si="1"/>
        <v>0.30741839762611278</v>
      </c>
      <c r="O37" s="5">
        <v>42</v>
      </c>
      <c r="P37" s="5">
        <v>1</v>
      </c>
      <c r="Q37" s="5">
        <v>1</v>
      </c>
      <c r="R37" s="5">
        <f t="shared" si="2"/>
        <v>21</v>
      </c>
      <c r="S37" s="7">
        <f t="shared" si="3"/>
        <v>239316</v>
      </c>
      <c r="T37" s="10" t="s">
        <v>31</v>
      </c>
      <c r="U37" s="11" t="s">
        <v>32</v>
      </c>
      <c r="V37" s="10" t="s">
        <v>33</v>
      </c>
      <c r="W37" s="10" t="s">
        <v>34</v>
      </c>
      <c r="X37" s="10" t="s">
        <v>35</v>
      </c>
      <c r="Y37" s="10" t="s">
        <v>36</v>
      </c>
      <c r="Z37" s="10" t="s">
        <v>36</v>
      </c>
      <c r="AA37" s="10" t="s">
        <v>36</v>
      </c>
      <c r="AB37" s="10"/>
      <c r="AC37" s="10"/>
      <c r="AD37" s="10" t="s">
        <v>36</v>
      </c>
      <c r="AE37" s="10" t="s">
        <v>38</v>
      </c>
      <c r="AF37" s="10" t="s">
        <v>38</v>
      </c>
      <c r="AG37" s="5">
        <v>10</v>
      </c>
      <c r="AH37" s="10"/>
    </row>
    <row r="38" spans="1:34" ht="75.75" thickBot="1" x14ac:dyDescent="0.5">
      <c r="A38" s="5">
        <v>35</v>
      </c>
      <c r="B38" s="6">
        <v>43115</v>
      </c>
      <c r="C38" s="6"/>
      <c r="D38" s="7">
        <v>2310</v>
      </c>
      <c r="E38" s="7">
        <v>2310</v>
      </c>
      <c r="F38" s="7">
        <v>1677</v>
      </c>
      <c r="G38" s="7">
        <v>1589</v>
      </c>
      <c r="H38" s="7">
        <v>0</v>
      </c>
      <c r="I38" s="8">
        <v>0</v>
      </c>
      <c r="J38" s="7">
        <v>0</v>
      </c>
      <c r="K38" s="8">
        <v>0</v>
      </c>
      <c r="L38" s="7">
        <v>300</v>
      </c>
      <c r="M38" s="7">
        <f t="shared" si="0"/>
        <v>388</v>
      </c>
      <c r="N38" s="9">
        <f t="shared" si="1"/>
        <v>0.16796536796536796</v>
      </c>
      <c r="O38" s="5">
        <v>75</v>
      </c>
      <c r="P38" s="5">
        <v>4</v>
      </c>
      <c r="Q38" s="5">
        <v>4</v>
      </c>
      <c r="R38" s="5">
        <f t="shared" si="2"/>
        <v>15</v>
      </c>
      <c r="S38" s="7">
        <f t="shared" si="3"/>
        <v>7275</v>
      </c>
      <c r="T38" s="10" t="s">
        <v>31</v>
      </c>
      <c r="U38" s="11" t="s">
        <v>32</v>
      </c>
      <c r="V38" s="10" t="s">
        <v>33</v>
      </c>
      <c r="W38" s="10" t="s">
        <v>34</v>
      </c>
      <c r="X38" s="10" t="s">
        <v>35</v>
      </c>
      <c r="Y38" s="10" t="s">
        <v>36</v>
      </c>
      <c r="Z38" s="10" t="s">
        <v>36</v>
      </c>
      <c r="AA38" s="10" t="s">
        <v>36</v>
      </c>
      <c r="AB38" s="10"/>
      <c r="AC38" s="10"/>
      <c r="AD38" s="10" t="s">
        <v>36</v>
      </c>
      <c r="AE38" s="10" t="s">
        <v>38</v>
      </c>
      <c r="AF38" s="10" t="s">
        <v>38</v>
      </c>
      <c r="AG38" s="5">
        <v>21</v>
      </c>
      <c r="AH38" s="10"/>
    </row>
    <row r="39" spans="1:34" ht="75.75" thickBot="1" x14ac:dyDescent="0.5">
      <c r="A39" s="5">
        <v>36</v>
      </c>
      <c r="B39" s="6">
        <v>43115</v>
      </c>
      <c r="C39" s="6"/>
      <c r="D39" s="7">
        <v>11929</v>
      </c>
      <c r="E39" s="7">
        <v>11929</v>
      </c>
      <c r="F39" s="7">
        <v>9826</v>
      </c>
      <c r="G39" s="7">
        <v>7747</v>
      </c>
      <c r="H39" s="7">
        <v>0</v>
      </c>
      <c r="I39" s="8">
        <v>0</v>
      </c>
      <c r="J39" s="7">
        <v>0</v>
      </c>
      <c r="K39" s="8">
        <v>0</v>
      </c>
      <c r="L39" s="7">
        <v>77</v>
      </c>
      <c r="M39" s="7">
        <f t="shared" si="0"/>
        <v>2156</v>
      </c>
      <c r="N39" s="9">
        <f t="shared" si="1"/>
        <v>0.18073602146030682</v>
      </c>
      <c r="O39" s="5">
        <v>30</v>
      </c>
      <c r="P39" s="5">
        <v>3</v>
      </c>
      <c r="Q39" s="5">
        <v>11</v>
      </c>
      <c r="R39" s="5">
        <f t="shared" si="2"/>
        <v>7.5</v>
      </c>
      <c r="S39" s="7">
        <f t="shared" si="3"/>
        <v>21560</v>
      </c>
      <c r="T39" s="10" t="s">
        <v>31</v>
      </c>
      <c r="U39" s="11" t="s">
        <v>32</v>
      </c>
      <c r="V39" s="10" t="s">
        <v>33</v>
      </c>
      <c r="W39" s="10" t="s">
        <v>34</v>
      </c>
      <c r="X39" s="10" t="s">
        <v>35</v>
      </c>
      <c r="Y39" s="10" t="s">
        <v>36</v>
      </c>
      <c r="Z39" s="10" t="s">
        <v>36</v>
      </c>
      <c r="AA39" s="10" t="s">
        <v>36</v>
      </c>
      <c r="AB39" s="10"/>
      <c r="AC39" s="10"/>
      <c r="AD39" s="10" t="s">
        <v>36</v>
      </c>
      <c r="AE39" s="10" t="s">
        <v>38</v>
      </c>
      <c r="AF39" s="10" t="s">
        <v>38</v>
      </c>
      <c r="AG39" s="5">
        <v>10</v>
      </c>
      <c r="AH39" s="10"/>
    </row>
    <row r="40" spans="1:34" ht="75.75" thickBot="1" x14ac:dyDescent="0.5">
      <c r="A40" s="5">
        <v>37</v>
      </c>
      <c r="B40" s="6">
        <v>43115</v>
      </c>
      <c r="C40" s="6"/>
      <c r="D40" s="7">
        <v>19800</v>
      </c>
      <c r="E40" s="7">
        <v>19800</v>
      </c>
      <c r="F40" s="7">
        <v>16499</v>
      </c>
      <c r="G40" s="7">
        <v>10530</v>
      </c>
      <c r="H40" s="7">
        <v>0</v>
      </c>
      <c r="I40" s="8">
        <v>0</v>
      </c>
      <c r="J40" s="7">
        <v>0</v>
      </c>
      <c r="K40" s="8">
        <v>0</v>
      </c>
      <c r="L40" s="7">
        <v>1575</v>
      </c>
      <c r="M40" s="7">
        <f t="shared" si="0"/>
        <v>7544</v>
      </c>
      <c r="N40" s="9">
        <f t="shared" si="1"/>
        <v>0.38101010101010102</v>
      </c>
      <c r="O40" s="5">
        <v>48</v>
      </c>
      <c r="P40" s="5">
        <v>1</v>
      </c>
      <c r="Q40" s="5">
        <v>5</v>
      </c>
      <c r="R40" s="5">
        <f t="shared" si="2"/>
        <v>24</v>
      </c>
      <c r="S40" s="7">
        <f t="shared" si="3"/>
        <v>362112</v>
      </c>
      <c r="T40" s="10" t="s">
        <v>31</v>
      </c>
      <c r="U40" s="11" t="s">
        <v>32</v>
      </c>
      <c r="V40" s="10" t="s">
        <v>33</v>
      </c>
      <c r="W40" s="10" t="s">
        <v>34</v>
      </c>
      <c r="X40" s="10" t="s">
        <v>35</v>
      </c>
      <c r="Y40" s="10" t="s">
        <v>36</v>
      </c>
      <c r="Z40" s="10" t="s">
        <v>36</v>
      </c>
      <c r="AA40" s="10" t="s">
        <v>36</v>
      </c>
      <c r="AB40" s="10"/>
      <c r="AC40" s="10"/>
      <c r="AD40" s="10" t="s">
        <v>36</v>
      </c>
      <c r="AE40" s="10" t="s">
        <v>38</v>
      </c>
      <c r="AF40" s="10" t="s">
        <v>38</v>
      </c>
      <c r="AG40" s="5">
        <v>503</v>
      </c>
      <c r="AH40" s="10"/>
    </row>
    <row r="41" spans="1:34" ht="75.75" thickBot="1" x14ac:dyDescent="0.5">
      <c r="A41" s="5">
        <v>38</v>
      </c>
      <c r="B41" s="6">
        <v>43115</v>
      </c>
      <c r="C41" s="6"/>
      <c r="D41" s="7">
        <v>221282</v>
      </c>
      <c r="E41" s="7">
        <v>221282</v>
      </c>
      <c r="F41" s="7">
        <v>203461</v>
      </c>
      <c r="G41" s="7">
        <v>127800</v>
      </c>
      <c r="H41" s="7">
        <v>0</v>
      </c>
      <c r="I41" s="8">
        <v>0</v>
      </c>
      <c r="J41" s="7">
        <v>0</v>
      </c>
      <c r="K41" s="8">
        <v>0</v>
      </c>
      <c r="L41" s="7">
        <v>22668</v>
      </c>
      <c r="M41" s="7">
        <f t="shared" si="0"/>
        <v>98329</v>
      </c>
      <c r="N41" s="9">
        <f t="shared" si="1"/>
        <v>0.44436058965482961</v>
      </c>
      <c r="O41" s="5">
        <v>9</v>
      </c>
      <c r="P41" s="5">
        <v>0</v>
      </c>
      <c r="Q41" s="5">
        <v>30</v>
      </c>
      <c r="R41" s="5">
        <f t="shared" si="2"/>
        <v>9</v>
      </c>
      <c r="S41" s="7">
        <f t="shared" si="3"/>
        <v>884961</v>
      </c>
      <c r="T41" s="10" t="s">
        <v>31</v>
      </c>
      <c r="U41" s="11" t="s">
        <v>32</v>
      </c>
      <c r="V41" s="10" t="s">
        <v>33</v>
      </c>
      <c r="W41" s="10" t="s">
        <v>34</v>
      </c>
      <c r="X41" s="10" t="s">
        <v>35</v>
      </c>
      <c r="Y41" s="10" t="s">
        <v>36</v>
      </c>
      <c r="Z41" s="10" t="s">
        <v>36</v>
      </c>
      <c r="AA41" s="10" t="s">
        <v>36</v>
      </c>
      <c r="AB41" s="10"/>
      <c r="AC41" s="10"/>
      <c r="AD41" s="10" t="s">
        <v>36</v>
      </c>
      <c r="AE41" s="10" t="s">
        <v>38</v>
      </c>
      <c r="AF41" s="10" t="s">
        <v>38</v>
      </c>
      <c r="AG41" s="5">
        <v>15</v>
      </c>
      <c r="AH41" s="10"/>
    </row>
    <row r="42" spans="1:34" ht="75.75" thickBot="1" x14ac:dyDescent="0.5">
      <c r="A42" s="5">
        <v>39</v>
      </c>
      <c r="B42" s="6">
        <v>43115</v>
      </c>
      <c r="C42" s="6"/>
      <c r="D42" s="7">
        <v>221282</v>
      </c>
      <c r="E42" s="7">
        <v>221282</v>
      </c>
      <c r="F42" s="7">
        <v>203461</v>
      </c>
      <c r="G42" s="7">
        <v>149965</v>
      </c>
      <c r="H42" s="7">
        <v>0</v>
      </c>
      <c r="I42" s="8">
        <v>0</v>
      </c>
      <c r="J42" s="7">
        <v>0</v>
      </c>
      <c r="K42" s="8">
        <v>0</v>
      </c>
      <c r="L42" s="7">
        <v>18076</v>
      </c>
      <c r="M42" s="7">
        <f t="shared" si="0"/>
        <v>71572</v>
      </c>
      <c r="N42" s="9">
        <f t="shared" si="1"/>
        <v>0.32344248515468949</v>
      </c>
      <c r="O42" s="5">
        <v>9</v>
      </c>
      <c r="P42" s="5">
        <v>0</v>
      </c>
      <c r="Q42" s="5">
        <v>30</v>
      </c>
      <c r="R42" s="5">
        <f t="shared" si="2"/>
        <v>9</v>
      </c>
      <c r="S42" s="7">
        <f t="shared" si="3"/>
        <v>644148</v>
      </c>
      <c r="T42" s="10" t="s">
        <v>31</v>
      </c>
      <c r="U42" s="11" t="s">
        <v>32</v>
      </c>
      <c r="V42" s="10" t="s">
        <v>33</v>
      </c>
      <c r="W42" s="10" t="s">
        <v>34</v>
      </c>
      <c r="X42" s="10" t="s">
        <v>35</v>
      </c>
      <c r="Y42" s="10" t="s">
        <v>36</v>
      </c>
      <c r="Z42" s="10" t="s">
        <v>36</v>
      </c>
      <c r="AA42" s="10" t="s">
        <v>36</v>
      </c>
      <c r="AB42" s="10"/>
      <c r="AC42" s="10"/>
      <c r="AD42" s="10" t="s">
        <v>36</v>
      </c>
      <c r="AE42" s="10" t="s">
        <v>38</v>
      </c>
      <c r="AF42" s="10" t="s">
        <v>38</v>
      </c>
      <c r="AG42" s="5">
        <v>15</v>
      </c>
      <c r="AH42" s="10"/>
    </row>
    <row r="43" spans="1:34" ht="75.75" thickBot="1" x14ac:dyDescent="0.5">
      <c r="A43" s="5">
        <v>40</v>
      </c>
      <c r="B43" s="6">
        <v>43115</v>
      </c>
      <c r="C43" s="6"/>
      <c r="D43" s="7">
        <v>23999</v>
      </c>
      <c r="E43" s="7">
        <v>23999</v>
      </c>
      <c r="F43" s="7">
        <v>21750</v>
      </c>
      <c r="G43" s="7">
        <v>21600</v>
      </c>
      <c r="H43" s="7">
        <v>0</v>
      </c>
      <c r="I43" s="8">
        <v>0</v>
      </c>
      <c r="J43" s="7">
        <v>0</v>
      </c>
      <c r="K43" s="8">
        <v>0</v>
      </c>
      <c r="L43" s="7">
        <v>3240</v>
      </c>
      <c r="M43" s="7">
        <f t="shared" si="0"/>
        <v>3390</v>
      </c>
      <c r="N43" s="9">
        <f t="shared" si="1"/>
        <v>0.14125588566190259</v>
      </c>
      <c r="O43" s="5">
        <v>81</v>
      </c>
      <c r="P43" s="5">
        <v>0</v>
      </c>
      <c r="Q43" s="5">
        <v>0</v>
      </c>
      <c r="R43" s="5">
        <f t="shared" si="2"/>
        <v>81</v>
      </c>
      <c r="S43" s="7">
        <f t="shared" si="3"/>
        <v>274590</v>
      </c>
      <c r="T43" s="10" t="s">
        <v>31</v>
      </c>
      <c r="U43" s="11" t="s">
        <v>32</v>
      </c>
      <c r="V43" s="10" t="s">
        <v>33</v>
      </c>
      <c r="W43" s="10" t="s">
        <v>34</v>
      </c>
      <c r="X43" s="10" t="s">
        <v>35</v>
      </c>
      <c r="Y43" s="10" t="s">
        <v>36</v>
      </c>
      <c r="Z43" s="10" t="s">
        <v>36</v>
      </c>
      <c r="AA43" s="10" t="s">
        <v>36</v>
      </c>
      <c r="AB43" s="10"/>
      <c r="AC43" s="10"/>
      <c r="AD43" s="10" t="s">
        <v>36</v>
      </c>
      <c r="AE43" s="10" t="s">
        <v>38</v>
      </c>
      <c r="AF43" s="10" t="s">
        <v>38</v>
      </c>
      <c r="AG43" s="5">
        <v>8</v>
      </c>
      <c r="AH43" s="10"/>
    </row>
    <row r="44" spans="1:34" ht="75.75" thickBot="1" x14ac:dyDescent="0.5">
      <c r="A44" s="5">
        <v>41</v>
      </c>
      <c r="B44" s="6">
        <v>43115</v>
      </c>
      <c r="C44" s="6"/>
      <c r="D44" s="7">
        <v>221282</v>
      </c>
      <c r="E44" s="7">
        <v>221282</v>
      </c>
      <c r="F44" s="7">
        <v>203461</v>
      </c>
      <c r="G44" s="7">
        <v>149965</v>
      </c>
      <c r="H44" s="7">
        <v>0</v>
      </c>
      <c r="I44" s="8">
        <v>0</v>
      </c>
      <c r="J44" s="7">
        <v>0</v>
      </c>
      <c r="K44" s="8">
        <v>0</v>
      </c>
      <c r="L44" s="7">
        <v>17998</v>
      </c>
      <c r="M44" s="7">
        <f t="shared" si="0"/>
        <v>71494</v>
      </c>
      <c r="N44" s="9">
        <f t="shared" si="1"/>
        <v>0.32308999376361386</v>
      </c>
      <c r="O44" s="5">
        <v>9</v>
      </c>
      <c r="P44" s="5">
        <v>0</v>
      </c>
      <c r="Q44" s="5">
        <v>30</v>
      </c>
      <c r="R44" s="5">
        <f t="shared" si="2"/>
        <v>9</v>
      </c>
      <c r="S44" s="7">
        <f t="shared" si="3"/>
        <v>643446</v>
      </c>
      <c r="T44" s="10" t="s">
        <v>31</v>
      </c>
      <c r="U44" s="11" t="s">
        <v>32</v>
      </c>
      <c r="V44" s="10" t="s">
        <v>33</v>
      </c>
      <c r="W44" s="10" t="s">
        <v>34</v>
      </c>
      <c r="X44" s="10" t="s">
        <v>35</v>
      </c>
      <c r="Y44" s="10" t="s">
        <v>36</v>
      </c>
      <c r="Z44" s="10" t="s">
        <v>36</v>
      </c>
      <c r="AA44" s="10" t="s">
        <v>36</v>
      </c>
      <c r="AB44" s="10"/>
      <c r="AC44" s="10"/>
      <c r="AD44" s="10" t="s">
        <v>36</v>
      </c>
      <c r="AE44" s="10" t="s">
        <v>38</v>
      </c>
      <c r="AF44" s="10" t="s">
        <v>38</v>
      </c>
      <c r="AG44" s="5">
        <v>15</v>
      </c>
      <c r="AH44" s="10"/>
    </row>
    <row r="45" spans="1:34" ht="75.75" thickBot="1" x14ac:dyDescent="0.5">
      <c r="A45" s="5">
        <v>42</v>
      </c>
      <c r="B45" s="6">
        <v>43115</v>
      </c>
      <c r="C45" s="6"/>
      <c r="D45" s="7">
        <v>27300</v>
      </c>
      <c r="E45" s="7">
        <v>27300</v>
      </c>
      <c r="F45" s="7">
        <v>22891</v>
      </c>
      <c r="G45" s="7">
        <v>21186</v>
      </c>
      <c r="H45" s="7">
        <v>0</v>
      </c>
      <c r="I45" s="8">
        <v>0</v>
      </c>
      <c r="J45" s="7">
        <v>0</v>
      </c>
      <c r="K45" s="8">
        <v>0</v>
      </c>
      <c r="L45" s="7">
        <v>3165</v>
      </c>
      <c r="M45" s="7">
        <f t="shared" si="0"/>
        <v>4870</v>
      </c>
      <c r="N45" s="9">
        <f t="shared" si="1"/>
        <v>0.17838827838827839</v>
      </c>
      <c r="O45" s="5">
        <v>16</v>
      </c>
      <c r="P45" s="5">
        <v>1</v>
      </c>
      <c r="Q45" s="5">
        <v>1</v>
      </c>
      <c r="R45" s="5">
        <f t="shared" si="2"/>
        <v>8</v>
      </c>
      <c r="S45" s="7">
        <f t="shared" si="3"/>
        <v>77920</v>
      </c>
      <c r="T45" s="10" t="s">
        <v>31</v>
      </c>
      <c r="U45" s="11" t="s">
        <v>32</v>
      </c>
      <c r="V45" s="10" t="s">
        <v>33</v>
      </c>
      <c r="W45" s="10" t="s">
        <v>34</v>
      </c>
      <c r="X45" s="10" t="s">
        <v>35</v>
      </c>
      <c r="Y45" s="10" t="s">
        <v>36</v>
      </c>
      <c r="Z45" s="10" t="s">
        <v>36</v>
      </c>
      <c r="AA45" s="10" t="s">
        <v>36</v>
      </c>
      <c r="AB45" s="10"/>
      <c r="AC45" s="10"/>
      <c r="AD45" s="10" t="s">
        <v>36</v>
      </c>
      <c r="AE45" s="10" t="s">
        <v>38</v>
      </c>
      <c r="AF45" s="10" t="s">
        <v>38</v>
      </c>
      <c r="AG45" s="5">
        <v>19</v>
      </c>
      <c r="AH45" s="10"/>
    </row>
    <row r="46" spans="1:34" ht="75.75" thickBot="1" x14ac:dyDescent="0.5">
      <c r="A46" s="5">
        <v>43</v>
      </c>
      <c r="B46" s="6">
        <v>43116</v>
      </c>
      <c r="C46" s="6"/>
      <c r="D46" s="7">
        <v>52820</v>
      </c>
      <c r="E46" s="7">
        <v>52820</v>
      </c>
      <c r="F46" s="7">
        <v>44779</v>
      </c>
      <c r="G46" s="7">
        <v>45104</v>
      </c>
      <c r="H46" s="7">
        <v>0</v>
      </c>
      <c r="I46" s="8">
        <v>0</v>
      </c>
      <c r="J46" s="7">
        <v>0</v>
      </c>
      <c r="K46" s="8">
        <v>0</v>
      </c>
      <c r="L46" s="7">
        <v>4961</v>
      </c>
      <c r="M46" s="7">
        <f t="shared" si="0"/>
        <v>4636</v>
      </c>
      <c r="N46" s="9">
        <f t="shared" si="1"/>
        <v>8.7769784172661874E-2</v>
      </c>
      <c r="O46" s="5">
        <v>22</v>
      </c>
      <c r="P46" s="5">
        <v>1</v>
      </c>
      <c r="Q46" s="5">
        <v>10</v>
      </c>
      <c r="R46" s="5">
        <f t="shared" si="2"/>
        <v>11</v>
      </c>
      <c r="S46" s="7">
        <f t="shared" si="3"/>
        <v>101992</v>
      </c>
      <c r="T46" s="10" t="s">
        <v>31</v>
      </c>
      <c r="U46" s="11" t="s">
        <v>32</v>
      </c>
      <c r="V46" s="10" t="s">
        <v>33</v>
      </c>
      <c r="W46" s="10" t="s">
        <v>34</v>
      </c>
      <c r="X46" s="10" t="s">
        <v>35</v>
      </c>
      <c r="Y46" s="10" t="s">
        <v>36</v>
      </c>
      <c r="Z46" s="10" t="s">
        <v>36</v>
      </c>
      <c r="AA46" s="10" t="s">
        <v>36</v>
      </c>
      <c r="AB46" s="10"/>
      <c r="AC46" s="10"/>
      <c r="AD46" s="10" t="s">
        <v>36</v>
      </c>
      <c r="AE46" s="10" t="s">
        <v>38</v>
      </c>
      <c r="AF46" s="10" t="s">
        <v>38</v>
      </c>
      <c r="AG46" s="5">
        <v>5</v>
      </c>
      <c r="AH46" s="10"/>
    </row>
    <row r="47" spans="1:34" ht="75.75" thickBot="1" x14ac:dyDescent="0.5">
      <c r="A47" s="5">
        <v>44</v>
      </c>
      <c r="B47" s="6">
        <v>43116</v>
      </c>
      <c r="C47" s="6"/>
      <c r="D47" s="7">
        <v>5166</v>
      </c>
      <c r="E47" s="7">
        <v>5166</v>
      </c>
      <c r="F47" s="7">
        <v>4320</v>
      </c>
      <c r="G47" s="7">
        <v>4426</v>
      </c>
      <c r="H47" s="7">
        <v>0</v>
      </c>
      <c r="I47" s="8">
        <v>0</v>
      </c>
      <c r="J47" s="7">
        <v>0</v>
      </c>
      <c r="K47" s="8">
        <v>0</v>
      </c>
      <c r="L47" s="7">
        <v>572</v>
      </c>
      <c r="M47" s="7">
        <f t="shared" si="0"/>
        <v>466</v>
      </c>
      <c r="N47" s="9">
        <f t="shared" si="1"/>
        <v>9.0205187766163375E-2</v>
      </c>
      <c r="O47" s="5">
        <v>86</v>
      </c>
      <c r="P47" s="5">
        <v>0</v>
      </c>
      <c r="Q47" s="5">
        <v>0</v>
      </c>
      <c r="R47" s="5">
        <f t="shared" si="2"/>
        <v>86</v>
      </c>
      <c r="S47" s="7">
        <f t="shared" si="3"/>
        <v>40076</v>
      </c>
      <c r="T47" s="10" t="s">
        <v>31</v>
      </c>
      <c r="U47" s="11" t="s">
        <v>32</v>
      </c>
      <c r="V47" s="10" t="s">
        <v>33</v>
      </c>
      <c r="W47" s="10" t="s">
        <v>34</v>
      </c>
      <c r="X47" s="10" t="s">
        <v>35</v>
      </c>
      <c r="Y47" s="10" t="s">
        <v>36</v>
      </c>
      <c r="Z47" s="10" t="s">
        <v>36</v>
      </c>
      <c r="AA47" s="10" t="s">
        <v>36</v>
      </c>
      <c r="AB47" s="10"/>
      <c r="AC47" s="10"/>
      <c r="AD47" s="10" t="s">
        <v>36</v>
      </c>
      <c r="AE47" s="10" t="s">
        <v>38</v>
      </c>
      <c r="AF47" s="10" t="s">
        <v>38</v>
      </c>
      <c r="AG47" s="5">
        <v>13</v>
      </c>
      <c r="AH47" s="10"/>
    </row>
    <row r="48" spans="1:34" ht="75.75" thickBot="1" x14ac:dyDescent="0.5">
      <c r="A48" s="5">
        <v>45</v>
      </c>
      <c r="B48" s="6">
        <v>43116</v>
      </c>
      <c r="C48" s="6"/>
      <c r="D48" s="7">
        <v>1350</v>
      </c>
      <c r="E48" s="7">
        <v>1350</v>
      </c>
      <c r="F48" s="7">
        <v>1001</v>
      </c>
      <c r="G48" s="7">
        <v>860</v>
      </c>
      <c r="H48" s="7">
        <v>0</v>
      </c>
      <c r="I48" s="8">
        <v>0</v>
      </c>
      <c r="J48" s="7">
        <v>0</v>
      </c>
      <c r="K48" s="8">
        <v>0</v>
      </c>
      <c r="L48" s="7">
        <v>96</v>
      </c>
      <c r="M48" s="7">
        <f t="shared" si="0"/>
        <v>237</v>
      </c>
      <c r="N48" s="9">
        <f t="shared" si="1"/>
        <v>0.17555555555555555</v>
      </c>
      <c r="O48" s="5">
        <v>27</v>
      </c>
      <c r="P48" s="5">
        <v>0</v>
      </c>
      <c r="Q48" s="5">
        <v>0</v>
      </c>
      <c r="R48" s="5">
        <f t="shared" si="2"/>
        <v>27</v>
      </c>
      <c r="S48" s="7">
        <f t="shared" si="3"/>
        <v>6399</v>
      </c>
      <c r="T48" s="10" t="s">
        <v>31</v>
      </c>
      <c r="U48" s="11" t="s">
        <v>32</v>
      </c>
      <c r="V48" s="10" t="s">
        <v>33</v>
      </c>
      <c r="W48" s="10" t="s">
        <v>34</v>
      </c>
      <c r="X48" s="10" t="s">
        <v>35</v>
      </c>
      <c r="Y48" s="10" t="s">
        <v>36</v>
      </c>
      <c r="Z48" s="10" t="s">
        <v>36</v>
      </c>
      <c r="AA48" s="10" t="s">
        <v>36</v>
      </c>
      <c r="AB48" s="10"/>
      <c r="AC48" s="10"/>
      <c r="AD48" s="10" t="s">
        <v>36</v>
      </c>
      <c r="AE48" s="10" t="s">
        <v>38</v>
      </c>
      <c r="AF48" s="10" t="s">
        <v>38</v>
      </c>
      <c r="AG48" s="5">
        <v>7</v>
      </c>
      <c r="AH48" s="10"/>
    </row>
    <row r="49" spans="1:34" ht="75.75" thickBot="1" x14ac:dyDescent="0.5">
      <c r="A49" s="5">
        <v>46</v>
      </c>
      <c r="B49" s="6">
        <v>43116</v>
      </c>
      <c r="C49" s="6"/>
      <c r="D49" s="7">
        <v>7200</v>
      </c>
      <c r="E49" s="7">
        <v>7200</v>
      </c>
      <c r="F49" s="7">
        <v>5974</v>
      </c>
      <c r="G49" s="7">
        <v>5380</v>
      </c>
      <c r="H49" s="7">
        <v>805</v>
      </c>
      <c r="I49" s="8">
        <v>1</v>
      </c>
      <c r="J49" s="7">
        <v>0</v>
      </c>
      <c r="K49" s="8">
        <v>0</v>
      </c>
      <c r="L49" s="7">
        <v>742</v>
      </c>
      <c r="M49" s="7">
        <f t="shared" si="0"/>
        <v>1336</v>
      </c>
      <c r="N49" s="9">
        <f t="shared" si="1"/>
        <v>0.18555555555555556</v>
      </c>
      <c r="O49" s="5">
        <v>35</v>
      </c>
      <c r="P49" s="5">
        <v>8</v>
      </c>
      <c r="Q49" s="5">
        <v>10</v>
      </c>
      <c r="R49" s="5">
        <f t="shared" si="2"/>
        <v>3.8888888888888888</v>
      </c>
      <c r="S49" s="7">
        <f t="shared" si="3"/>
        <v>5845</v>
      </c>
      <c r="T49" s="10" t="s">
        <v>31</v>
      </c>
      <c r="U49" s="11" t="s">
        <v>32</v>
      </c>
      <c r="V49" s="10" t="s">
        <v>33</v>
      </c>
      <c r="W49" s="10" t="s">
        <v>34</v>
      </c>
      <c r="X49" s="10" t="s">
        <v>35</v>
      </c>
      <c r="Y49" s="10" t="s">
        <v>36</v>
      </c>
      <c r="Z49" s="10" t="s">
        <v>36</v>
      </c>
      <c r="AA49" s="10" t="s">
        <v>36</v>
      </c>
      <c r="AB49" s="10"/>
      <c r="AC49" s="10"/>
      <c r="AD49" s="10" t="s">
        <v>36</v>
      </c>
      <c r="AE49" s="10" t="s">
        <v>38</v>
      </c>
      <c r="AF49" s="10" t="s">
        <v>38</v>
      </c>
      <c r="AG49" s="5">
        <v>27</v>
      </c>
      <c r="AH49" s="10"/>
    </row>
    <row r="50" spans="1:34" ht="75.75" thickBot="1" x14ac:dyDescent="0.5">
      <c r="A50" s="5">
        <v>47</v>
      </c>
      <c r="B50" s="6">
        <v>43116</v>
      </c>
      <c r="C50" s="6"/>
      <c r="D50" s="7">
        <v>4520</v>
      </c>
      <c r="E50" s="7">
        <v>4520</v>
      </c>
      <c r="F50" s="7">
        <v>3556</v>
      </c>
      <c r="G50" s="7">
        <v>3008</v>
      </c>
      <c r="H50" s="7">
        <v>0</v>
      </c>
      <c r="I50" s="8">
        <v>0</v>
      </c>
      <c r="J50" s="7">
        <v>0</v>
      </c>
      <c r="K50" s="8">
        <v>0</v>
      </c>
      <c r="L50" s="7">
        <v>390</v>
      </c>
      <c r="M50" s="7">
        <f t="shared" si="0"/>
        <v>938</v>
      </c>
      <c r="N50" s="9">
        <f t="shared" si="1"/>
        <v>0.20752212389380531</v>
      </c>
      <c r="O50" s="5">
        <v>56</v>
      </c>
      <c r="P50" s="5">
        <v>7</v>
      </c>
      <c r="Q50" s="5">
        <v>4</v>
      </c>
      <c r="R50" s="5">
        <f t="shared" si="2"/>
        <v>7</v>
      </c>
      <c r="S50" s="7">
        <f t="shared" si="3"/>
        <v>7504</v>
      </c>
      <c r="T50" s="10" t="s">
        <v>31</v>
      </c>
      <c r="U50" s="11" t="s">
        <v>32</v>
      </c>
      <c r="V50" s="10" t="s">
        <v>33</v>
      </c>
      <c r="W50" s="10" t="s">
        <v>34</v>
      </c>
      <c r="X50" s="10" t="s">
        <v>35</v>
      </c>
      <c r="Y50" s="10" t="s">
        <v>36</v>
      </c>
      <c r="Z50" s="10" t="s">
        <v>36</v>
      </c>
      <c r="AA50" s="10" t="s">
        <v>36</v>
      </c>
      <c r="AB50" s="10"/>
      <c r="AC50" s="10"/>
      <c r="AD50" s="10" t="s">
        <v>36</v>
      </c>
      <c r="AE50" s="10" t="s">
        <v>38</v>
      </c>
      <c r="AF50" s="10" t="s">
        <v>38</v>
      </c>
      <c r="AG50" s="5">
        <v>15</v>
      </c>
      <c r="AH50" s="10"/>
    </row>
    <row r="51" spans="1:34" ht="75.75" thickBot="1" x14ac:dyDescent="0.5">
      <c r="A51" s="5">
        <v>48</v>
      </c>
      <c r="B51" s="6">
        <v>43116</v>
      </c>
      <c r="C51" s="6"/>
      <c r="D51" s="7">
        <v>39980</v>
      </c>
      <c r="E51" s="7">
        <v>39980</v>
      </c>
      <c r="F51" s="7">
        <v>36447</v>
      </c>
      <c r="G51" s="7">
        <v>30650</v>
      </c>
      <c r="H51" s="7">
        <v>0</v>
      </c>
      <c r="I51" s="8">
        <v>0</v>
      </c>
      <c r="J51" s="7">
        <v>0</v>
      </c>
      <c r="K51" s="8">
        <v>0</v>
      </c>
      <c r="L51" s="7">
        <v>3978</v>
      </c>
      <c r="M51" s="7">
        <f t="shared" si="0"/>
        <v>9775</v>
      </c>
      <c r="N51" s="9">
        <f t="shared" si="1"/>
        <v>0.24449724862431216</v>
      </c>
      <c r="O51" s="5">
        <v>64</v>
      </c>
      <c r="P51" s="5">
        <v>1</v>
      </c>
      <c r="Q51" s="5">
        <v>1</v>
      </c>
      <c r="R51" s="5">
        <f t="shared" si="2"/>
        <v>32</v>
      </c>
      <c r="S51" s="7">
        <f t="shared" si="3"/>
        <v>625600</v>
      </c>
      <c r="T51" s="10" t="s">
        <v>31</v>
      </c>
      <c r="U51" s="11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36</v>
      </c>
      <c r="AA51" s="10" t="s">
        <v>36</v>
      </c>
      <c r="AB51" s="10"/>
      <c r="AC51" s="10"/>
      <c r="AD51" s="10" t="s">
        <v>36</v>
      </c>
      <c r="AE51" s="10" t="s">
        <v>38</v>
      </c>
      <c r="AF51" s="10" t="s">
        <v>38</v>
      </c>
      <c r="AG51" s="5">
        <v>78</v>
      </c>
      <c r="AH51" s="10"/>
    </row>
    <row r="52" spans="1:34" ht="75.75" thickBot="1" x14ac:dyDescent="0.5">
      <c r="A52" s="5">
        <v>49</v>
      </c>
      <c r="B52" s="6">
        <v>43116</v>
      </c>
      <c r="C52" s="6"/>
      <c r="D52" s="7">
        <v>36210</v>
      </c>
      <c r="E52" s="7">
        <v>36210</v>
      </c>
      <c r="F52" s="7">
        <v>32978</v>
      </c>
      <c r="G52" s="7">
        <v>31703</v>
      </c>
      <c r="H52" s="7">
        <v>0</v>
      </c>
      <c r="I52" s="8">
        <v>0</v>
      </c>
      <c r="J52" s="7">
        <v>0</v>
      </c>
      <c r="K52" s="8">
        <v>0</v>
      </c>
      <c r="L52" s="7">
        <v>4121</v>
      </c>
      <c r="M52" s="7">
        <f t="shared" si="0"/>
        <v>5396</v>
      </c>
      <c r="N52" s="9">
        <f t="shared" si="1"/>
        <v>0.14901960784313725</v>
      </c>
      <c r="O52" s="5">
        <v>63</v>
      </c>
      <c r="P52" s="5">
        <v>2</v>
      </c>
      <c r="Q52" s="5">
        <v>4</v>
      </c>
      <c r="R52" s="5">
        <f t="shared" si="2"/>
        <v>21</v>
      </c>
      <c r="S52" s="7">
        <f t="shared" si="3"/>
        <v>169974</v>
      </c>
      <c r="T52" s="10" t="s">
        <v>31</v>
      </c>
      <c r="U52" s="11" t="s">
        <v>32</v>
      </c>
      <c r="V52" s="10" t="s">
        <v>33</v>
      </c>
      <c r="W52" s="10" t="s">
        <v>34</v>
      </c>
      <c r="X52" s="10" t="s">
        <v>35</v>
      </c>
      <c r="Y52" s="10" t="s">
        <v>36</v>
      </c>
      <c r="Z52" s="10" t="s">
        <v>36</v>
      </c>
      <c r="AA52" s="10" t="s">
        <v>36</v>
      </c>
      <c r="AB52" s="10"/>
      <c r="AC52" s="10"/>
      <c r="AD52" s="10" t="s">
        <v>36</v>
      </c>
      <c r="AE52" s="10" t="s">
        <v>38</v>
      </c>
      <c r="AF52" s="10" t="s">
        <v>38</v>
      </c>
      <c r="AG52" s="5">
        <v>56</v>
      </c>
      <c r="AH52" s="10"/>
    </row>
    <row r="53" spans="1:34" ht="75.75" thickBot="1" x14ac:dyDescent="0.5">
      <c r="A53" s="5">
        <v>50</v>
      </c>
      <c r="B53" s="6">
        <v>43116</v>
      </c>
      <c r="C53" s="6"/>
      <c r="D53" s="7">
        <v>39980</v>
      </c>
      <c r="E53" s="7">
        <v>39980</v>
      </c>
      <c r="F53" s="7">
        <v>36447</v>
      </c>
      <c r="G53" s="7">
        <v>30650</v>
      </c>
      <c r="H53" s="7">
        <v>0</v>
      </c>
      <c r="I53" s="8">
        <v>0</v>
      </c>
      <c r="J53" s="7">
        <v>0</v>
      </c>
      <c r="K53" s="8">
        <v>0</v>
      </c>
      <c r="L53" s="7">
        <v>3065</v>
      </c>
      <c r="M53" s="7">
        <f t="shared" si="0"/>
        <v>8862</v>
      </c>
      <c r="N53" s="9">
        <f t="shared" si="1"/>
        <v>0.22166083041520759</v>
      </c>
      <c r="O53" s="5">
        <v>64</v>
      </c>
      <c r="P53" s="5">
        <v>1</v>
      </c>
      <c r="Q53" s="5">
        <v>1</v>
      </c>
      <c r="R53" s="5">
        <f t="shared" si="2"/>
        <v>32</v>
      </c>
      <c r="S53" s="7">
        <f t="shared" si="3"/>
        <v>567168</v>
      </c>
      <c r="T53" s="10" t="s">
        <v>31</v>
      </c>
      <c r="U53" s="11" t="s">
        <v>32</v>
      </c>
      <c r="V53" s="10" t="s">
        <v>33</v>
      </c>
      <c r="W53" s="10" t="s">
        <v>34</v>
      </c>
      <c r="X53" s="10" t="s">
        <v>35</v>
      </c>
      <c r="Y53" s="10" t="s">
        <v>36</v>
      </c>
      <c r="Z53" s="10" t="s">
        <v>36</v>
      </c>
      <c r="AA53" s="10" t="s">
        <v>36</v>
      </c>
      <c r="AB53" s="10"/>
      <c r="AC53" s="10"/>
      <c r="AD53" s="10" t="s">
        <v>36</v>
      </c>
      <c r="AE53" s="10" t="s">
        <v>38</v>
      </c>
      <c r="AF53" s="10" t="s">
        <v>38</v>
      </c>
      <c r="AG53" s="5">
        <v>78</v>
      </c>
      <c r="AH53" s="10"/>
    </row>
    <row r="54" spans="1:34" ht="75.75" thickBot="1" x14ac:dyDescent="0.5">
      <c r="A54" s="5">
        <v>51</v>
      </c>
      <c r="B54" s="6">
        <v>43116</v>
      </c>
      <c r="C54" s="6"/>
      <c r="D54" s="7">
        <v>8800</v>
      </c>
      <c r="E54" s="7">
        <v>8800</v>
      </c>
      <c r="F54" s="7">
        <v>7585</v>
      </c>
      <c r="G54" s="7">
        <v>4830</v>
      </c>
      <c r="H54" s="7">
        <v>0</v>
      </c>
      <c r="I54" s="8">
        <v>0</v>
      </c>
      <c r="J54" s="7">
        <v>0</v>
      </c>
      <c r="K54" s="8">
        <v>0</v>
      </c>
      <c r="L54" s="7">
        <v>720</v>
      </c>
      <c r="M54" s="7">
        <f t="shared" si="0"/>
        <v>3475</v>
      </c>
      <c r="N54" s="9">
        <f t="shared" si="1"/>
        <v>0.39488636363636365</v>
      </c>
      <c r="O54" s="5">
        <v>29</v>
      </c>
      <c r="P54" s="5">
        <v>2</v>
      </c>
      <c r="Q54" s="5">
        <v>2</v>
      </c>
      <c r="R54" s="5">
        <f t="shared" si="2"/>
        <v>9.6666666666666661</v>
      </c>
      <c r="S54" s="7">
        <f t="shared" si="3"/>
        <v>50387.5</v>
      </c>
      <c r="T54" s="10" t="s">
        <v>31</v>
      </c>
      <c r="U54" s="11" t="s">
        <v>32</v>
      </c>
      <c r="V54" s="10" t="s">
        <v>33</v>
      </c>
      <c r="W54" s="10" t="s">
        <v>34</v>
      </c>
      <c r="X54" s="10" t="s">
        <v>35</v>
      </c>
      <c r="Y54" s="10" t="s">
        <v>36</v>
      </c>
      <c r="Z54" s="10" t="s">
        <v>36</v>
      </c>
      <c r="AA54" s="10" t="s">
        <v>36</v>
      </c>
      <c r="AB54" s="10"/>
      <c r="AC54" s="10"/>
      <c r="AD54" s="10" t="s">
        <v>36</v>
      </c>
      <c r="AE54" s="10" t="s">
        <v>38</v>
      </c>
      <c r="AF54" s="10" t="s">
        <v>38</v>
      </c>
      <c r="AG54" s="5">
        <v>65</v>
      </c>
      <c r="AH54" s="10"/>
    </row>
    <row r="55" spans="1:34" ht="75.75" thickBot="1" x14ac:dyDescent="0.5">
      <c r="A55" s="5">
        <v>52</v>
      </c>
      <c r="B55" s="6">
        <v>43117</v>
      </c>
      <c r="C55" s="6"/>
      <c r="D55" s="7">
        <v>3500</v>
      </c>
      <c r="E55" s="7">
        <v>3500</v>
      </c>
      <c r="F55" s="7">
        <v>2821</v>
      </c>
      <c r="G55" s="7">
        <v>2592</v>
      </c>
      <c r="H55" s="7">
        <v>0</v>
      </c>
      <c r="I55" s="8">
        <v>0</v>
      </c>
      <c r="J55" s="7">
        <v>0</v>
      </c>
      <c r="K55" s="8">
        <v>0</v>
      </c>
      <c r="L55" s="7">
        <v>75</v>
      </c>
      <c r="M55" s="7">
        <f t="shared" si="0"/>
        <v>304</v>
      </c>
      <c r="N55" s="9">
        <f t="shared" si="1"/>
        <v>8.6857142857142855E-2</v>
      </c>
      <c r="O55" s="5">
        <v>58</v>
      </c>
      <c r="P55" s="5">
        <v>2</v>
      </c>
      <c r="Q55" s="5">
        <v>1</v>
      </c>
      <c r="R55" s="5">
        <f t="shared" si="2"/>
        <v>19.333333333333332</v>
      </c>
      <c r="S55" s="7">
        <f t="shared" si="3"/>
        <v>8816</v>
      </c>
      <c r="T55" s="10" t="s">
        <v>31</v>
      </c>
      <c r="U55" s="11" t="s">
        <v>32</v>
      </c>
      <c r="V55" s="10" t="s">
        <v>33</v>
      </c>
      <c r="W55" s="10" t="s">
        <v>34</v>
      </c>
      <c r="X55" s="10" t="s">
        <v>35</v>
      </c>
      <c r="Y55" s="10" t="s">
        <v>36</v>
      </c>
      <c r="Z55" s="10" t="s">
        <v>36</v>
      </c>
      <c r="AA55" s="10" t="s">
        <v>36</v>
      </c>
      <c r="AB55" s="10"/>
      <c r="AC55" s="10"/>
      <c r="AD55" s="10" t="s">
        <v>36</v>
      </c>
      <c r="AE55" s="10" t="s">
        <v>38</v>
      </c>
      <c r="AF55" s="10" t="s">
        <v>38</v>
      </c>
      <c r="AG55" s="5">
        <v>28</v>
      </c>
      <c r="AH55" s="10"/>
    </row>
    <row r="56" spans="1:34" ht="75.75" thickBot="1" x14ac:dyDescent="0.5">
      <c r="A56" s="5">
        <v>53</v>
      </c>
      <c r="B56" s="6">
        <v>43117</v>
      </c>
      <c r="C56" s="6"/>
      <c r="D56" s="7">
        <v>3680</v>
      </c>
      <c r="E56" s="7">
        <v>3680</v>
      </c>
      <c r="F56" s="7">
        <v>2983</v>
      </c>
      <c r="G56" s="7">
        <v>2698</v>
      </c>
      <c r="H56" s="7">
        <v>0</v>
      </c>
      <c r="I56" s="8">
        <v>0</v>
      </c>
      <c r="J56" s="7">
        <v>0</v>
      </c>
      <c r="K56" s="8">
        <v>0</v>
      </c>
      <c r="L56" s="7">
        <v>26</v>
      </c>
      <c r="M56" s="7">
        <f t="shared" si="0"/>
        <v>311</v>
      </c>
      <c r="N56" s="9">
        <f t="shared" si="1"/>
        <v>8.4510869565217389E-2</v>
      </c>
      <c r="O56" s="5">
        <v>79</v>
      </c>
      <c r="P56" s="5">
        <v>5</v>
      </c>
      <c r="Q56" s="5">
        <v>10</v>
      </c>
      <c r="R56" s="5">
        <f t="shared" si="2"/>
        <v>13.166666666666666</v>
      </c>
      <c r="S56" s="7">
        <f t="shared" si="3"/>
        <v>4913.8</v>
      </c>
      <c r="T56" s="10" t="s">
        <v>31</v>
      </c>
      <c r="U56" s="11" t="s">
        <v>32</v>
      </c>
      <c r="V56" s="10" t="s">
        <v>33</v>
      </c>
      <c r="W56" s="10" t="s">
        <v>34</v>
      </c>
      <c r="X56" s="10" t="s">
        <v>35</v>
      </c>
      <c r="Y56" s="10" t="s">
        <v>36</v>
      </c>
      <c r="Z56" s="10" t="s">
        <v>36</v>
      </c>
      <c r="AA56" s="10" t="s">
        <v>36</v>
      </c>
      <c r="AB56" s="10"/>
      <c r="AC56" s="10"/>
      <c r="AD56" s="10" t="s">
        <v>36</v>
      </c>
      <c r="AE56" s="10" t="s">
        <v>38</v>
      </c>
      <c r="AF56" s="10" t="s">
        <v>38</v>
      </c>
      <c r="AG56" s="5">
        <v>36</v>
      </c>
      <c r="AH56" s="10"/>
    </row>
    <row r="57" spans="1:34" ht="75.75" thickBot="1" x14ac:dyDescent="0.5">
      <c r="A57" s="5">
        <v>54</v>
      </c>
      <c r="B57" s="6">
        <v>43117</v>
      </c>
      <c r="C57" s="6"/>
      <c r="D57" s="7">
        <v>180340</v>
      </c>
      <c r="E57" s="7">
        <v>40366</v>
      </c>
      <c r="F57" s="7">
        <v>36777</v>
      </c>
      <c r="G57" s="7">
        <v>34020</v>
      </c>
      <c r="H57" s="7">
        <v>22587</v>
      </c>
      <c r="I57" s="8">
        <v>0</v>
      </c>
      <c r="J57" s="7">
        <v>0</v>
      </c>
      <c r="K57" s="8">
        <v>0</v>
      </c>
      <c r="L57" s="7">
        <v>0</v>
      </c>
      <c r="M57" s="7">
        <f t="shared" si="0"/>
        <v>25344</v>
      </c>
      <c r="N57" s="9">
        <f t="shared" si="1"/>
        <v>0.62785512560075307</v>
      </c>
      <c r="O57" s="5">
        <v>34</v>
      </c>
      <c r="P57" s="5">
        <v>1</v>
      </c>
      <c r="Q57" s="5">
        <v>1</v>
      </c>
      <c r="R57" s="5">
        <f t="shared" si="2"/>
        <v>17</v>
      </c>
      <c r="S57" s="7">
        <f t="shared" si="3"/>
        <v>861696</v>
      </c>
      <c r="T57" s="10" t="s">
        <v>31</v>
      </c>
      <c r="U57" s="11" t="s">
        <v>32</v>
      </c>
      <c r="V57" s="10" t="s">
        <v>33</v>
      </c>
      <c r="W57" s="10" t="s">
        <v>34</v>
      </c>
      <c r="X57" s="10" t="s">
        <v>35</v>
      </c>
      <c r="Y57" s="10" t="s">
        <v>36</v>
      </c>
      <c r="Z57" s="10" t="s">
        <v>36</v>
      </c>
      <c r="AA57" s="10" t="s">
        <v>36</v>
      </c>
      <c r="AB57" s="10"/>
      <c r="AC57" s="10"/>
      <c r="AD57" s="10" t="s">
        <v>36</v>
      </c>
      <c r="AE57" s="10" t="s">
        <v>38</v>
      </c>
      <c r="AF57" s="10" t="s">
        <v>38</v>
      </c>
      <c r="AG57" s="5">
        <v>2</v>
      </c>
      <c r="AH57" s="10"/>
    </row>
    <row r="58" spans="1:34" ht="75.75" thickBot="1" x14ac:dyDescent="0.5">
      <c r="A58" s="5">
        <v>55</v>
      </c>
      <c r="B58" s="6">
        <v>43117</v>
      </c>
      <c r="C58" s="6"/>
      <c r="D58" s="7">
        <v>5980</v>
      </c>
      <c r="E58" s="7">
        <v>5980</v>
      </c>
      <c r="F58" s="7">
        <v>5053</v>
      </c>
      <c r="G58" s="7">
        <v>4200</v>
      </c>
      <c r="H58" s="7">
        <v>0</v>
      </c>
      <c r="I58" s="8">
        <v>0</v>
      </c>
      <c r="J58" s="7">
        <v>0</v>
      </c>
      <c r="K58" s="8">
        <v>0</v>
      </c>
      <c r="L58" s="7">
        <v>0</v>
      </c>
      <c r="M58" s="7">
        <f t="shared" si="0"/>
        <v>853</v>
      </c>
      <c r="N58" s="9">
        <f t="shared" si="1"/>
        <v>0.14264214046822743</v>
      </c>
      <c r="O58" s="5">
        <v>61</v>
      </c>
      <c r="P58" s="5">
        <v>2</v>
      </c>
      <c r="Q58" s="5">
        <v>3</v>
      </c>
      <c r="R58" s="5">
        <f t="shared" si="2"/>
        <v>20.333333333333332</v>
      </c>
      <c r="S58" s="7">
        <f t="shared" si="3"/>
        <v>26016.5</v>
      </c>
      <c r="T58" s="10" t="s">
        <v>31</v>
      </c>
      <c r="U58" s="11" t="s">
        <v>32</v>
      </c>
      <c r="V58" s="10" t="s">
        <v>33</v>
      </c>
      <c r="W58" s="10" t="s">
        <v>34</v>
      </c>
      <c r="X58" s="10" t="s">
        <v>35</v>
      </c>
      <c r="Y58" s="10" t="s">
        <v>36</v>
      </c>
      <c r="Z58" s="10" t="s">
        <v>36</v>
      </c>
      <c r="AA58" s="10" t="s">
        <v>36</v>
      </c>
      <c r="AB58" s="10"/>
      <c r="AC58" s="10"/>
      <c r="AD58" s="10" t="s">
        <v>36</v>
      </c>
      <c r="AE58" s="10" t="s">
        <v>38</v>
      </c>
      <c r="AF58" s="10" t="s">
        <v>38</v>
      </c>
      <c r="AG58" s="5">
        <v>26</v>
      </c>
      <c r="AH58" s="10"/>
    </row>
    <row r="59" spans="1:34" ht="75.75" thickBot="1" x14ac:dyDescent="0.5">
      <c r="A59" s="5">
        <v>56</v>
      </c>
      <c r="B59" s="6">
        <v>43117</v>
      </c>
      <c r="C59" s="6"/>
      <c r="D59" s="7">
        <v>6745</v>
      </c>
      <c r="E59" s="7">
        <v>6745</v>
      </c>
      <c r="F59" s="7">
        <v>5447</v>
      </c>
      <c r="G59" s="7">
        <v>4455</v>
      </c>
      <c r="H59" s="7">
        <v>0</v>
      </c>
      <c r="I59" s="8">
        <v>0</v>
      </c>
      <c r="J59" s="7">
        <v>0</v>
      </c>
      <c r="K59" s="8">
        <v>0</v>
      </c>
      <c r="L59" s="7">
        <v>44</v>
      </c>
      <c r="M59" s="7">
        <f t="shared" si="0"/>
        <v>1036</v>
      </c>
      <c r="N59" s="9">
        <f t="shared" si="1"/>
        <v>0.1535952557449963</v>
      </c>
      <c r="O59" s="5">
        <v>36</v>
      </c>
      <c r="P59" s="5">
        <v>0</v>
      </c>
      <c r="Q59" s="5">
        <v>0</v>
      </c>
      <c r="R59" s="5">
        <f t="shared" si="2"/>
        <v>36</v>
      </c>
      <c r="S59" s="7">
        <f t="shared" si="3"/>
        <v>37296</v>
      </c>
      <c r="T59" s="10" t="s">
        <v>31</v>
      </c>
      <c r="U59" s="11" t="s">
        <v>32</v>
      </c>
      <c r="V59" s="10" t="s">
        <v>33</v>
      </c>
      <c r="W59" s="10" t="s">
        <v>34</v>
      </c>
      <c r="X59" s="10" t="s">
        <v>35</v>
      </c>
      <c r="Y59" s="10" t="s">
        <v>36</v>
      </c>
      <c r="Z59" s="10" t="s">
        <v>36</v>
      </c>
      <c r="AA59" s="10" t="s">
        <v>36</v>
      </c>
      <c r="AB59" s="10"/>
      <c r="AC59" s="10"/>
      <c r="AD59" s="10" t="s">
        <v>36</v>
      </c>
      <c r="AE59" s="10" t="s">
        <v>38</v>
      </c>
      <c r="AF59" s="10" t="s">
        <v>38</v>
      </c>
      <c r="AG59" s="5">
        <v>6</v>
      </c>
      <c r="AH59" s="10"/>
    </row>
    <row r="60" spans="1:34" ht="75.75" thickBot="1" x14ac:dyDescent="0.5">
      <c r="A60" s="5">
        <v>57</v>
      </c>
      <c r="B60" s="6">
        <v>43117</v>
      </c>
      <c r="C60" s="6"/>
      <c r="D60" s="7">
        <v>2490</v>
      </c>
      <c r="E60" s="7">
        <v>2490</v>
      </c>
      <c r="F60" s="7">
        <v>1970</v>
      </c>
      <c r="G60" s="7">
        <v>1590</v>
      </c>
      <c r="H60" s="7">
        <v>0</v>
      </c>
      <c r="I60" s="8">
        <v>0</v>
      </c>
      <c r="J60" s="7">
        <v>0</v>
      </c>
      <c r="K60" s="8">
        <v>0</v>
      </c>
      <c r="L60" s="7">
        <v>15</v>
      </c>
      <c r="M60" s="7">
        <f t="shared" si="0"/>
        <v>395</v>
      </c>
      <c r="N60" s="9">
        <f t="shared" si="1"/>
        <v>0.15863453815261044</v>
      </c>
      <c r="O60" s="5">
        <v>36</v>
      </c>
      <c r="P60" s="5">
        <v>0</v>
      </c>
      <c r="Q60" s="5">
        <v>0</v>
      </c>
      <c r="R60" s="5">
        <f t="shared" si="2"/>
        <v>36</v>
      </c>
      <c r="S60" s="7">
        <f t="shared" si="3"/>
        <v>14220</v>
      </c>
      <c r="T60" s="10" t="s">
        <v>31</v>
      </c>
      <c r="U60" s="11" t="s">
        <v>32</v>
      </c>
      <c r="V60" s="10" t="s">
        <v>33</v>
      </c>
      <c r="W60" s="10" t="s">
        <v>34</v>
      </c>
      <c r="X60" s="10" t="s">
        <v>35</v>
      </c>
      <c r="Y60" s="10" t="s">
        <v>36</v>
      </c>
      <c r="Z60" s="10" t="s">
        <v>36</v>
      </c>
      <c r="AA60" s="10" t="s">
        <v>36</v>
      </c>
      <c r="AB60" s="10"/>
      <c r="AC60" s="10"/>
      <c r="AD60" s="10" t="s">
        <v>36</v>
      </c>
      <c r="AE60" s="10" t="s">
        <v>38</v>
      </c>
      <c r="AF60" s="10" t="s">
        <v>38</v>
      </c>
      <c r="AG60" s="5">
        <v>22</v>
      </c>
      <c r="AH60" s="10"/>
    </row>
    <row r="61" spans="1:34" ht="75.75" thickBot="1" x14ac:dyDescent="0.5">
      <c r="A61" s="5">
        <v>58</v>
      </c>
      <c r="B61" s="6">
        <v>43117</v>
      </c>
      <c r="C61" s="6"/>
      <c r="D61" s="7">
        <v>7700</v>
      </c>
      <c r="E61" s="7">
        <v>7700</v>
      </c>
      <c r="F61" s="7">
        <v>6591</v>
      </c>
      <c r="G61" s="7">
        <v>3456</v>
      </c>
      <c r="H61" s="7">
        <v>0</v>
      </c>
      <c r="I61" s="8">
        <v>0</v>
      </c>
      <c r="J61" s="7">
        <v>0</v>
      </c>
      <c r="K61" s="8">
        <v>0</v>
      </c>
      <c r="L61" s="7">
        <v>272</v>
      </c>
      <c r="M61" s="7">
        <f t="shared" si="0"/>
        <v>3407</v>
      </c>
      <c r="N61" s="9">
        <f t="shared" si="1"/>
        <v>0.44246753246753245</v>
      </c>
      <c r="O61" s="5">
        <v>63</v>
      </c>
      <c r="P61" s="5">
        <v>2</v>
      </c>
      <c r="Q61" s="5">
        <v>2</v>
      </c>
      <c r="R61" s="5">
        <f t="shared" si="2"/>
        <v>21</v>
      </c>
      <c r="S61" s="7">
        <f t="shared" si="3"/>
        <v>107320.5</v>
      </c>
      <c r="T61" s="10" t="s">
        <v>31</v>
      </c>
      <c r="U61" s="11" t="s">
        <v>32</v>
      </c>
      <c r="V61" s="10" t="s">
        <v>33</v>
      </c>
      <c r="W61" s="10" t="s">
        <v>34</v>
      </c>
      <c r="X61" s="10" t="s">
        <v>35</v>
      </c>
      <c r="Y61" s="10" t="s">
        <v>36</v>
      </c>
      <c r="Z61" s="10" t="s">
        <v>36</v>
      </c>
      <c r="AA61" s="10" t="s">
        <v>36</v>
      </c>
      <c r="AB61" s="10"/>
      <c r="AC61" s="10"/>
      <c r="AD61" s="10" t="s">
        <v>36</v>
      </c>
      <c r="AE61" s="10" t="s">
        <v>38</v>
      </c>
      <c r="AF61" s="10" t="s">
        <v>38</v>
      </c>
      <c r="AG61" s="5">
        <v>83</v>
      </c>
      <c r="AH61" s="10"/>
    </row>
    <row r="62" spans="1:34" ht="75.75" thickBot="1" x14ac:dyDescent="0.5">
      <c r="A62" s="5">
        <v>59</v>
      </c>
      <c r="B62" s="6">
        <v>43117</v>
      </c>
      <c r="C62" s="6"/>
      <c r="D62" s="7">
        <v>2780</v>
      </c>
      <c r="E62" s="7">
        <v>2780</v>
      </c>
      <c r="F62" s="7">
        <v>2217</v>
      </c>
      <c r="G62" s="7">
        <v>1580</v>
      </c>
      <c r="H62" s="7">
        <v>0</v>
      </c>
      <c r="I62" s="8">
        <v>0</v>
      </c>
      <c r="J62" s="7">
        <v>0</v>
      </c>
      <c r="K62" s="8">
        <v>0</v>
      </c>
      <c r="L62" s="7">
        <v>120</v>
      </c>
      <c r="M62" s="7">
        <f t="shared" si="0"/>
        <v>757</v>
      </c>
      <c r="N62" s="9">
        <f t="shared" si="1"/>
        <v>0.27230215827338128</v>
      </c>
      <c r="O62" s="5">
        <v>52</v>
      </c>
      <c r="P62" s="5">
        <v>8</v>
      </c>
      <c r="Q62" s="5">
        <v>35</v>
      </c>
      <c r="R62" s="5">
        <f t="shared" si="2"/>
        <v>5.7777777777777777</v>
      </c>
      <c r="S62" s="7">
        <f t="shared" si="3"/>
        <v>4920.5</v>
      </c>
      <c r="T62" s="10" t="s">
        <v>31</v>
      </c>
      <c r="U62" s="11" t="s">
        <v>32</v>
      </c>
      <c r="V62" s="10" t="s">
        <v>33</v>
      </c>
      <c r="W62" s="10" t="s">
        <v>34</v>
      </c>
      <c r="X62" s="10" t="s">
        <v>35</v>
      </c>
      <c r="Y62" s="10" t="s">
        <v>36</v>
      </c>
      <c r="Z62" s="10" t="s">
        <v>36</v>
      </c>
      <c r="AA62" s="10" t="s">
        <v>36</v>
      </c>
      <c r="AB62" s="10"/>
      <c r="AC62" s="10"/>
      <c r="AD62" s="10" t="s">
        <v>36</v>
      </c>
      <c r="AE62" s="10" t="s">
        <v>38</v>
      </c>
      <c r="AF62" s="10" t="s">
        <v>38</v>
      </c>
      <c r="AG62" s="5">
        <v>8</v>
      </c>
      <c r="AH62" s="10"/>
    </row>
    <row r="63" spans="1:34" ht="75.75" thickBot="1" x14ac:dyDescent="0.5">
      <c r="A63" s="5">
        <v>60</v>
      </c>
      <c r="B63" s="6">
        <v>43117</v>
      </c>
      <c r="C63" s="6"/>
      <c r="D63" s="7">
        <v>2624</v>
      </c>
      <c r="E63" s="7">
        <v>2624</v>
      </c>
      <c r="F63" s="7">
        <v>2084</v>
      </c>
      <c r="G63" s="7">
        <v>1580</v>
      </c>
      <c r="H63" s="7">
        <v>0</v>
      </c>
      <c r="I63" s="8">
        <v>0</v>
      </c>
      <c r="J63" s="7">
        <v>0</v>
      </c>
      <c r="K63" s="8">
        <v>0</v>
      </c>
      <c r="L63" s="7">
        <v>167</v>
      </c>
      <c r="M63" s="7">
        <f t="shared" si="0"/>
        <v>671</v>
      </c>
      <c r="N63" s="9">
        <f t="shared" si="1"/>
        <v>0.25571646341463417</v>
      </c>
      <c r="O63" s="5">
        <v>42</v>
      </c>
      <c r="P63" s="5">
        <v>10</v>
      </c>
      <c r="Q63" s="5">
        <v>5</v>
      </c>
      <c r="R63" s="5">
        <f t="shared" si="2"/>
        <v>3.8181818181818183</v>
      </c>
      <c r="S63" s="7">
        <f t="shared" si="3"/>
        <v>2818.2</v>
      </c>
      <c r="T63" s="10" t="s">
        <v>31</v>
      </c>
      <c r="U63" s="11" t="s">
        <v>32</v>
      </c>
      <c r="V63" s="10" t="s">
        <v>33</v>
      </c>
      <c r="W63" s="10" t="s">
        <v>34</v>
      </c>
      <c r="X63" s="10" t="s">
        <v>35</v>
      </c>
      <c r="Y63" s="10" t="s">
        <v>36</v>
      </c>
      <c r="Z63" s="10" t="s">
        <v>36</v>
      </c>
      <c r="AA63" s="10" t="s">
        <v>36</v>
      </c>
      <c r="AB63" s="10"/>
      <c r="AC63" s="10"/>
      <c r="AD63" s="10" t="s">
        <v>36</v>
      </c>
      <c r="AE63" s="10" t="s">
        <v>38</v>
      </c>
      <c r="AF63" s="10" t="s">
        <v>38</v>
      </c>
      <c r="AG63" s="5">
        <v>43</v>
      </c>
      <c r="AH63" s="10"/>
    </row>
    <row r="64" spans="1:34" ht="75.75" thickBot="1" x14ac:dyDescent="0.5">
      <c r="A64" s="5">
        <v>61</v>
      </c>
      <c r="B64" s="6">
        <v>43117</v>
      </c>
      <c r="C64" s="6"/>
      <c r="D64" s="7">
        <v>2722</v>
      </c>
      <c r="E64" s="7">
        <v>2722</v>
      </c>
      <c r="F64" s="7">
        <v>2168</v>
      </c>
      <c r="G64" s="7">
        <v>1580</v>
      </c>
      <c r="H64" s="7">
        <v>0</v>
      </c>
      <c r="I64" s="8">
        <v>0</v>
      </c>
      <c r="J64" s="7">
        <v>0</v>
      </c>
      <c r="K64" s="8">
        <v>0</v>
      </c>
      <c r="L64" s="7">
        <v>173</v>
      </c>
      <c r="M64" s="7">
        <f t="shared" si="0"/>
        <v>761</v>
      </c>
      <c r="N64" s="9">
        <f t="shared" si="1"/>
        <v>0.2795738427626745</v>
      </c>
      <c r="O64" s="5">
        <v>9</v>
      </c>
      <c r="P64" s="5">
        <v>5</v>
      </c>
      <c r="Q64" s="5">
        <v>6</v>
      </c>
      <c r="R64" s="5">
        <f t="shared" si="2"/>
        <v>1.5</v>
      </c>
      <c r="S64" s="7">
        <f t="shared" si="3"/>
        <v>1369.8</v>
      </c>
      <c r="T64" s="10" t="s">
        <v>31</v>
      </c>
      <c r="U64" s="11" t="s">
        <v>32</v>
      </c>
      <c r="V64" s="10" t="s">
        <v>33</v>
      </c>
      <c r="W64" s="10" t="s">
        <v>34</v>
      </c>
      <c r="X64" s="10" t="s">
        <v>35</v>
      </c>
      <c r="Y64" s="10" t="s">
        <v>36</v>
      </c>
      <c r="Z64" s="10" t="s">
        <v>36</v>
      </c>
      <c r="AA64" s="10" t="s">
        <v>36</v>
      </c>
      <c r="AB64" s="10"/>
      <c r="AC64" s="10"/>
      <c r="AD64" s="10" t="s">
        <v>36</v>
      </c>
      <c r="AE64" s="10" t="s">
        <v>38</v>
      </c>
      <c r="AF64" s="10" t="s">
        <v>38</v>
      </c>
      <c r="AG64" s="5">
        <v>14</v>
      </c>
      <c r="AH64" s="10"/>
    </row>
    <row r="65" spans="1:34" ht="75.75" thickBot="1" x14ac:dyDescent="0.5">
      <c r="A65" s="5">
        <v>62</v>
      </c>
      <c r="B65" s="6">
        <v>43117</v>
      </c>
      <c r="C65" s="6"/>
      <c r="D65" s="7">
        <v>4826</v>
      </c>
      <c r="E65" s="7">
        <v>4826</v>
      </c>
      <c r="F65" s="7">
        <v>3928</v>
      </c>
      <c r="G65" s="7">
        <v>2580</v>
      </c>
      <c r="H65" s="7">
        <v>0</v>
      </c>
      <c r="I65" s="8">
        <v>0</v>
      </c>
      <c r="J65" s="7">
        <v>0</v>
      </c>
      <c r="K65" s="8">
        <v>0</v>
      </c>
      <c r="L65" s="7">
        <v>314</v>
      </c>
      <c r="M65" s="7">
        <f t="shared" si="0"/>
        <v>1662</v>
      </c>
      <c r="N65" s="9">
        <f t="shared" si="1"/>
        <v>0.34438458350600909</v>
      </c>
      <c r="O65" s="5">
        <v>37</v>
      </c>
      <c r="P65" s="5">
        <v>9</v>
      </c>
      <c r="Q65" s="5">
        <v>5</v>
      </c>
      <c r="R65" s="5">
        <f t="shared" si="2"/>
        <v>3.7</v>
      </c>
      <c r="S65" s="7">
        <f t="shared" si="3"/>
        <v>6832.666666666667</v>
      </c>
      <c r="T65" s="10" t="s">
        <v>31</v>
      </c>
      <c r="U65" s="11" t="s">
        <v>32</v>
      </c>
      <c r="V65" s="10" t="s">
        <v>33</v>
      </c>
      <c r="W65" s="10" t="s">
        <v>34</v>
      </c>
      <c r="X65" s="10" t="s">
        <v>35</v>
      </c>
      <c r="Y65" s="10" t="s">
        <v>36</v>
      </c>
      <c r="Z65" s="10" t="s">
        <v>36</v>
      </c>
      <c r="AA65" s="10" t="s">
        <v>36</v>
      </c>
      <c r="AB65" s="10"/>
      <c r="AC65" s="10"/>
      <c r="AD65" s="10" t="s">
        <v>36</v>
      </c>
      <c r="AE65" s="10" t="s">
        <v>38</v>
      </c>
      <c r="AF65" s="10" t="s">
        <v>38</v>
      </c>
      <c r="AG65" s="5">
        <v>55</v>
      </c>
      <c r="AH65" s="10"/>
    </row>
    <row r="66" spans="1:34" ht="75.75" thickBot="1" x14ac:dyDescent="0.5">
      <c r="A66" s="5">
        <v>63</v>
      </c>
      <c r="B66" s="6">
        <v>43117</v>
      </c>
      <c r="C66" s="6"/>
      <c r="D66" s="7">
        <v>1900</v>
      </c>
      <c r="E66" s="7">
        <v>1900</v>
      </c>
      <c r="F66" s="7">
        <v>1441</v>
      </c>
      <c r="G66" s="7">
        <v>1009</v>
      </c>
      <c r="H66" s="7">
        <v>0</v>
      </c>
      <c r="I66" s="8">
        <v>0</v>
      </c>
      <c r="J66" s="7">
        <v>0</v>
      </c>
      <c r="K66" s="8">
        <v>0</v>
      </c>
      <c r="L66" s="7">
        <v>115</v>
      </c>
      <c r="M66" s="7">
        <f t="shared" si="0"/>
        <v>547</v>
      </c>
      <c r="N66" s="9">
        <f t="shared" si="1"/>
        <v>0.28789473684210526</v>
      </c>
      <c r="O66" s="5">
        <v>40</v>
      </c>
      <c r="P66" s="5">
        <v>8</v>
      </c>
      <c r="Q66" s="5">
        <v>15</v>
      </c>
      <c r="R66" s="5">
        <f t="shared" si="2"/>
        <v>4.4444444444444446</v>
      </c>
      <c r="S66" s="7">
        <f t="shared" si="3"/>
        <v>2735</v>
      </c>
      <c r="T66" s="10" t="s">
        <v>31</v>
      </c>
      <c r="U66" s="11" t="s">
        <v>32</v>
      </c>
      <c r="V66" s="10" t="s">
        <v>33</v>
      </c>
      <c r="W66" s="10" t="s">
        <v>34</v>
      </c>
      <c r="X66" s="10" t="s">
        <v>35</v>
      </c>
      <c r="Y66" s="10" t="s">
        <v>36</v>
      </c>
      <c r="Z66" s="10" t="s">
        <v>36</v>
      </c>
      <c r="AA66" s="10" t="s">
        <v>36</v>
      </c>
      <c r="AB66" s="10"/>
      <c r="AC66" s="10"/>
      <c r="AD66" s="10" t="s">
        <v>36</v>
      </c>
      <c r="AE66" s="10" t="s">
        <v>38</v>
      </c>
      <c r="AF66" s="10" t="s">
        <v>38</v>
      </c>
      <c r="AG66" s="5">
        <v>11</v>
      </c>
      <c r="AH66" s="10"/>
    </row>
    <row r="67" spans="1:34" ht="75.75" thickBot="1" x14ac:dyDescent="0.5">
      <c r="A67" s="5">
        <v>64</v>
      </c>
      <c r="B67" s="6">
        <v>43117</v>
      </c>
      <c r="C67" s="6"/>
      <c r="D67" s="7">
        <v>3700</v>
      </c>
      <c r="E67" s="7">
        <v>3700</v>
      </c>
      <c r="F67" s="7">
        <v>2997</v>
      </c>
      <c r="G67" s="7">
        <v>2380</v>
      </c>
      <c r="H67" s="7">
        <v>0</v>
      </c>
      <c r="I67" s="8">
        <v>0</v>
      </c>
      <c r="J67" s="7">
        <v>0</v>
      </c>
      <c r="K67" s="8">
        <v>0</v>
      </c>
      <c r="L67" s="7">
        <v>240</v>
      </c>
      <c r="M67" s="7">
        <f t="shared" ref="M67:M130" si="4">F67-G67+H67*(1-I67)+J67*(1-K67)+L67</f>
        <v>857</v>
      </c>
      <c r="N67" s="9">
        <f t="shared" ref="N67:N130" si="5">M67/E67</f>
        <v>0.23162162162162162</v>
      </c>
      <c r="O67" s="5">
        <v>9</v>
      </c>
      <c r="P67" s="5">
        <v>2</v>
      </c>
      <c r="Q67" s="5">
        <v>2</v>
      </c>
      <c r="R67" s="5">
        <f t="shared" ref="R67:R130" si="6">O67/(P67+1)</f>
        <v>3</v>
      </c>
      <c r="S67" s="7">
        <f t="shared" ref="S67:S130" si="7">IF(P67,O67*M67/P67,O67*M67)</f>
        <v>3856.5</v>
      </c>
      <c r="T67" s="10" t="s">
        <v>31</v>
      </c>
      <c r="U67" s="11" t="s">
        <v>32</v>
      </c>
      <c r="V67" s="10" t="s">
        <v>33</v>
      </c>
      <c r="W67" s="10" t="s">
        <v>34</v>
      </c>
      <c r="X67" s="10" t="s">
        <v>35</v>
      </c>
      <c r="Y67" s="10" t="s">
        <v>36</v>
      </c>
      <c r="Z67" s="10" t="s">
        <v>36</v>
      </c>
      <c r="AA67" s="10" t="s">
        <v>36</v>
      </c>
      <c r="AB67" s="10"/>
      <c r="AC67" s="10"/>
      <c r="AD67" s="10" t="s">
        <v>36</v>
      </c>
      <c r="AE67" s="10" t="s">
        <v>38</v>
      </c>
      <c r="AF67" s="10" t="s">
        <v>38</v>
      </c>
      <c r="AG67" s="5">
        <v>4</v>
      </c>
      <c r="AH67" s="10"/>
    </row>
    <row r="68" spans="1:34" ht="75.75" thickBot="1" x14ac:dyDescent="0.5">
      <c r="A68" s="5">
        <v>65</v>
      </c>
      <c r="B68" s="6">
        <v>43118</v>
      </c>
      <c r="C68" s="6"/>
      <c r="D68" s="7">
        <v>2700</v>
      </c>
      <c r="E68" s="7">
        <v>2700</v>
      </c>
      <c r="F68" s="7">
        <v>1945</v>
      </c>
      <c r="G68" s="7">
        <v>791</v>
      </c>
      <c r="H68" s="7">
        <v>0</v>
      </c>
      <c r="I68" s="8">
        <v>0</v>
      </c>
      <c r="J68" s="7">
        <v>0</v>
      </c>
      <c r="K68" s="8">
        <v>0</v>
      </c>
      <c r="L68" s="7">
        <v>7</v>
      </c>
      <c r="M68" s="7">
        <f t="shared" si="4"/>
        <v>1161</v>
      </c>
      <c r="N68" s="9">
        <f t="shared" si="5"/>
        <v>0.43</v>
      </c>
      <c r="O68" s="5">
        <v>51</v>
      </c>
      <c r="P68" s="5">
        <v>2</v>
      </c>
      <c r="Q68" s="5">
        <v>1</v>
      </c>
      <c r="R68" s="5">
        <f t="shared" si="6"/>
        <v>17</v>
      </c>
      <c r="S68" s="7">
        <f t="shared" si="7"/>
        <v>29605.5</v>
      </c>
      <c r="T68" s="10" t="s">
        <v>31</v>
      </c>
      <c r="U68" s="11" t="s">
        <v>32</v>
      </c>
      <c r="V68" s="10" t="s">
        <v>33</v>
      </c>
      <c r="W68" s="10" t="s">
        <v>34</v>
      </c>
      <c r="X68" s="10" t="s">
        <v>35</v>
      </c>
      <c r="Y68" s="10" t="s">
        <v>36</v>
      </c>
      <c r="Z68" s="10" t="s">
        <v>36</v>
      </c>
      <c r="AA68" s="10" t="s">
        <v>36</v>
      </c>
      <c r="AB68" s="10"/>
      <c r="AC68" s="10"/>
      <c r="AD68" s="10" t="s">
        <v>36</v>
      </c>
      <c r="AE68" s="10" t="s">
        <v>38</v>
      </c>
      <c r="AF68" s="10" t="s">
        <v>38</v>
      </c>
      <c r="AG68" s="5">
        <v>29</v>
      </c>
      <c r="AH68" s="10"/>
    </row>
    <row r="69" spans="1:34" ht="75.75" thickBot="1" x14ac:dyDescent="0.5">
      <c r="A69" s="5">
        <v>66</v>
      </c>
      <c r="B69" s="6">
        <v>43118</v>
      </c>
      <c r="C69" s="6"/>
      <c r="D69" s="7">
        <v>2485</v>
      </c>
      <c r="E69" s="7">
        <v>2485</v>
      </c>
      <c r="F69" s="7">
        <v>1966</v>
      </c>
      <c r="G69" s="7">
        <v>1580</v>
      </c>
      <c r="H69" s="7">
        <v>0</v>
      </c>
      <c r="I69" s="8">
        <v>0</v>
      </c>
      <c r="J69" s="7">
        <v>0</v>
      </c>
      <c r="K69" s="8">
        <v>0</v>
      </c>
      <c r="L69" s="7">
        <v>45</v>
      </c>
      <c r="M69" s="7">
        <f t="shared" si="4"/>
        <v>431</v>
      </c>
      <c r="N69" s="9">
        <f t="shared" si="5"/>
        <v>0.17344064386317906</v>
      </c>
      <c r="O69" s="5">
        <v>32</v>
      </c>
      <c r="P69" s="5">
        <v>7</v>
      </c>
      <c r="Q69" s="5">
        <v>12</v>
      </c>
      <c r="R69" s="5">
        <f t="shared" si="6"/>
        <v>4</v>
      </c>
      <c r="S69" s="7">
        <f t="shared" si="7"/>
        <v>1970.2857142857142</v>
      </c>
      <c r="T69" s="10" t="s">
        <v>31</v>
      </c>
      <c r="U69" s="11" t="s">
        <v>32</v>
      </c>
      <c r="V69" s="10" t="s">
        <v>33</v>
      </c>
      <c r="W69" s="10" t="s">
        <v>34</v>
      </c>
      <c r="X69" s="10" t="s">
        <v>35</v>
      </c>
      <c r="Y69" s="10" t="s">
        <v>36</v>
      </c>
      <c r="Z69" s="10" t="s">
        <v>36</v>
      </c>
      <c r="AA69" s="10" t="s">
        <v>36</v>
      </c>
      <c r="AB69" s="10"/>
      <c r="AC69" s="10"/>
      <c r="AD69" s="10" t="s">
        <v>36</v>
      </c>
      <c r="AE69" s="10" t="s">
        <v>38</v>
      </c>
      <c r="AF69" s="10" t="s">
        <v>38</v>
      </c>
      <c r="AG69" s="5">
        <v>9</v>
      </c>
      <c r="AH69" s="10"/>
    </row>
    <row r="70" spans="1:34" ht="75.75" thickBot="1" x14ac:dyDescent="0.5">
      <c r="A70" s="5">
        <v>67</v>
      </c>
      <c r="B70" s="6">
        <v>43118</v>
      </c>
      <c r="C70" s="6"/>
      <c r="D70" s="7">
        <v>2475</v>
      </c>
      <c r="E70" s="7">
        <v>2475</v>
      </c>
      <c r="F70" s="7">
        <v>1898</v>
      </c>
      <c r="G70" s="7">
        <v>1539</v>
      </c>
      <c r="H70" s="7">
        <v>0</v>
      </c>
      <c r="I70" s="8">
        <v>0</v>
      </c>
      <c r="J70" s="7">
        <v>0</v>
      </c>
      <c r="K70" s="8">
        <v>0</v>
      </c>
      <c r="L70" s="7">
        <v>14</v>
      </c>
      <c r="M70" s="7">
        <f t="shared" si="4"/>
        <v>373</v>
      </c>
      <c r="N70" s="9">
        <f t="shared" si="5"/>
        <v>0.15070707070707071</v>
      </c>
      <c r="O70" s="5">
        <v>45</v>
      </c>
      <c r="P70" s="5">
        <v>6</v>
      </c>
      <c r="Q70" s="5">
        <v>8</v>
      </c>
      <c r="R70" s="5">
        <f t="shared" si="6"/>
        <v>6.4285714285714288</v>
      </c>
      <c r="S70" s="7">
        <f t="shared" si="7"/>
        <v>2797.5</v>
      </c>
      <c r="T70" s="10" t="s">
        <v>31</v>
      </c>
      <c r="U70" s="11" t="s">
        <v>32</v>
      </c>
      <c r="V70" s="10" t="s">
        <v>33</v>
      </c>
      <c r="W70" s="10" t="s">
        <v>34</v>
      </c>
      <c r="X70" s="10" t="s">
        <v>35</v>
      </c>
      <c r="Y70" s="10" t="s">
        <v>36</v>
      </c>
      <c r="Z70" s="10" t="s">
        <v>36</v>
      </c>
      <c r="AA70" s="10" t="s">
        <v>36</v>
      </c>
      <c r="AB70" s="10"/>
      <c r="AC70" s="10"/>
      <c r="AD70" s="10" t="s">
        <v>36</v>
      </c>
      <c r="AE70" s="10" t="s">
        <v>38</v>
      </c>
      <c r="AF70" s="10" t="s">
        <v>38</v>
      </c>
      <c r="AG70" s="5">
        <v>2</v>
      </c>
      <c r="AH70" s="10"/>
    </row>
    <row r="71" spans="1:34" ht="75.75" thickBot="1" x14ac:dyDescent="0.5">
      <c r="A71" s="5">
        <v>68</v>
      </c>
      <c r="B71" s="6">
        <v>43118</v>
      </c>
      <c r="C71" s="6"/>
      <c r="D71" s="7">
        <v>3780</v>
      </c>
      <c r="E71" s="7">
        <v>3780</v>
      </c>
      <c r="F71" s="7">
        <v>2927</v>
      </c>
      <c r="G71" s="7">
        <v>1788</v>
      </c>
      <c r="H71" s="7">
        <v>0</v>
      </c>
      <c r="I71" s="8">
        <v>0</v>
      </c>
      <c r="J71" s="7">
        <v>0</v>
      </c>
      <c r="K71" s="8">
        <v>0</v>
      </c>
      <c r="L71" s="7">
        <v>17</v>
      </c>
      <c r="M71" s="7">
        <f t="shared" si="4"/>
        <v>1156</v>
      </c>
      <c r="N71" s="9">
        <f t="shared" si="5"/>
        <v>0.30582010582010583</v>
      </c>
      <c r="O71" s="5">
        <v>49</v>
      </c>
      <c r="P71" s="5">
        <v>3</v>
      </c>
      <c r="Q71" s="5">
        <v>7</v>
      </c>
      <c r="R71" s="5">
        <f t="shared" si="6"/>
        <v>12.25</v>
      </c>
      <c r="S71" s="7">
        <f t="shared" si="7"/>
        <v>18881.333333333332</v>
      </c>
      <c r="T71" s="10" t="s">
        <v>31</v>
      </c>
      <c r="U71" s="11" t="s">
        <v>32</v>
      </c>
      <c r="V71" s="10" t="s">
        <v>33</v>
      </c>
      <c r="W71" s="10" t="s">
        <v>34</v>
      </c>
      <c r="X71" s="10" t="s">
        <v>35</v>
      </c>
      <c r="Y71" s="10" t="s">
        <v>36</v>
      </c>
      <c r="Z71" s="10" t="s">
        <v>36</v>
      </c>
      <c r="AA71" s="10" t="s">
        <v>36</v>
      </c>
      <c r="AB71" s="10"/>
      <c r="AC71" s="10"/>
      <c r="AD71" s="10" t="s">
        <v>36</v>
      </c>
      <c r="AE71" s="10" t="s">
        <v>38</v>
      </c>
      <c r="AF71" s="10" t="s">
        <v>38</v>
      </c>
      <c r="AG71" s="5">
        <v>21</v>
      </c>
      <c r="AH71" s="10"/>
    </row>
    <row r="72" spans="1:34" ht="75.75" thickBot="1" x14ac:dyDescent="0.5">
      <c r="A72" s="5">
        <v>69</v>
      </c>
      <c r="B72" s="6">
        <v>43118</v>
      </c>
      <c r="C72" s="6"/>
      <c r="D72" s="7">
        <v>4800</v>
      </c>
      <c r="E72" s="7">
        <v>4800</v>
      </c>
      <c r="F72" s="7">
        <v>3931</v>
      </c>
      <c r="G72" s="7">
        <v>2180</v>
      </c>
      <c r="H72" s="7">
        <v>0</v>
      </c>
      <c r="I72" s="8">
        <v>0</v>
      </c>
      <c r="J72" s="7">
        <v>0</v>
      </c>
      <c r="K72" s="8">
        <v>0</v>
      </c>
      <c r="L72" s="7">
        <v>21</v>
      </c>
      <c r="M72" s="7">
        <f t="shared" si="4"/>
        <v>1772</v>
      </c>
      <c r="N72" s="9">
        <f t="shared" si="5"/>
        <v>0.36916666666666664</v>
      </c>
      <c r="O72" s="5">
        <v>32</v>
      </c>
      <c r="P72" s="5">
        <v>1</v>
      </c>
      <c r="Q72" s="5">
        <v>0</v>
      </c>
      <c r="R72" s="5">
        <f t="shared" si="6"/>
        <v>16</v>
      </c>
      <c r="S72" s="7">
        <f t="shared" si="7"/>
        <v>56704</v>
      </c>
      <c r="T72" s="10" t="s">
        <v>31</v>
      </c>
      <c r="U72" s="11" t="s">
        <v>32</v>
      </c>
      <c r="V72" s="10" t="s">
        <v>33</v>
      </c>
      <c r="W72" s="10" t="s">
        <v>34</v>
      </c>
      <c r="X72" s="10" t="s">
        <v>35</v>
      </c>
      <c r="Y72" s="10" t="s">
        <v>36</v>
      </c>
      <c r="Z72" s="10" t="s">
        <v>36</v>
      </c>
      <c r="AA72" s="10" t="s">
        <v>36</v>
      </c>
      <c r="AB72" s="10"/>
      <c r="AC72" s="10"/>
      <c r="AD72" s="10" t="s">
        <v>36</v>
      </c>
      <c r="AE72" s="10" t="s">
        <v>38</v>
      </c>
      <c r="AF72" s="10" t="s">
        <v>38</v>
      </c>
      <c r="AG72" s="5">
        <v>52</v>
      </c>
      <c r="AH72" s="10"/>
    </row>
    <row r="73" spans="1:34" ht="75.75" thickBot="1" x14ac:dyDescent="0.5">
      <c r="A73" s="5">
        <v>70</v>
      </c>
      <c r="B73" s="6">
        <v>43118</v>
      </c>
      <c r="C73" s="6"/>
      <c r="D73" s="7">
        <v>3200</v>
      </c>
      <c r="E73" s="7">
        <v>3200</v>
      </c>
      <c r="F73" s="7">
        <v>2574</v>
      </c>
      <c r="G73" s="7">
        <v>1741</v>
      </c>
      <c r="H73" s="7">
        <v>0</v>
      </c>
      <c r="I73" s="8">
        <v>0</v>
      </c>
      <c r="J73" s="7">
        <v>0</v>
      </c>
      <c r="K73" s="8">
        <v>0</v>
      </c>
      <c r="L73" s="7">
        <v>0</v>
      </c>
      <c r="M73" s="7">
        <f t="shared" si="4"/>
        <v>833</v>
      </c>
      <c r="N73" s="9">
        <f t="shared" si="5"/>
        <v>0.2603125</v>
      </c>
      <c r="O73" s="5">
        <v>87</v>
      </c>
      <c r="P73" s="5">
        <v>0</v>
      </c>
      <c r="Q73" s="5">
        <v>0</v>
      </c>
      <c r="R73" s="5">
        <f t="shared" si="6"/>
        <v>87</v>
      </c>
      <c r="S73" s="7">
        <f t="shared" si="7"/>
        <v>72471</v>
      </c>
      <c r="T73" s="10" t="s">
        <v>31</v>
      </c>
      <c r="U73" s="11" t="s">
        <v>32</v>
      </c>
      <c r="V73" s="10" t="s">
        <v>33</v>
      </c>
      <c r="W73" s="10" t="s">
        <v>34</v>
      </c>
      <c r="X73" s="10" t="s">
        <v>35</v>
      </c>
      <c r="Y73" s="10" t="s">
        <v>36</v>
      </c>
      <c r="Z73" s="10" t="s">
        <v>36</v>
      </c>
      <c r="AA73" s="10" t="s">
        <v>36</v>
      </c>
      <c r="AB73" s="10"/>
      <c r="AC73" s="10"/>
      <c r="AD73" s="10" t="s">
        <v>36</v>
      </c>
      <c r="AE73" s="10" t="s">
        <v>38</v>
      </c>
      <c r="AF73" s="10" t="s">
        <v>38</v>
      </c>
      <c r="AG73" s="5">
        <v>23</v>
      </c>
      <c r="AH73" s="10"/>
    </row>
    <row r="74" spans="1:34" ht="75.75" thickBot="1" x14ac:dyDescent="0.5">
      <c r="A74" s="5">
        <v>71</v>
      </c>
      <c r="B74" s="6">
        <v>43118</v>
      </c>
      <c r="C74" s="6"/>
      <c r="D74" s="7">
        <v>7500</v>
      </c>
      <c r="E74" s="7">
        <v>7500</v>
      </c>
      <c r="F74" s="7">
        <v>6229</v>
      </c>
      <c r="G74" s="7">
        <v>5460</v>
      </c>
      <c r="H74" s="7">
        <v>0</v>
      </c>
      <c r="I74" s="8">
        <v>0</v>
      </c>
      <c r="J74" s="7">
        <v>0</v>
      </c>
      <c r="K74" s="8">
        <v>0</v>
      </c>
      <c r="L74" s="7">
        <v>54</v>
      </c>
      <c r="M74" s="7">
        <f t="shared" si="4"/>
        <v>823</v>
      </c>
      <c r="N74" s="9">
        <f t="shared" si="5"/>
        <v>0.10973333333333334</v>
      </c>
      <c r="O74" s="5">
        <v>30</v>
      </c>
      <c r="P74" s="5">
        <v>4</v>
      </c>
      <c r="Q74" s="5">
        <v>4</v>
      </c>
      <c r="R74" s="5">
        <f t="shared" si="6"/>
        <v>6</v>
      </c>
      <c r="S74" s="7">
        <f t="shared" si="7"/>
        <v>6172.5</v>
      </c>
      <c r="T74" s="10" t="s">
        <v>31</v>
      </c>
      <c r="U74" s="11" t="s">
        <v>32</v>
      </c>
      <c r="V74" s="10" t="s">
        <v>33</v>
      </c>
      <c r="W74" s="10" t="s">
        <v>34</v>
      </c>
      <c r="X74" s="10" t="s">
        <v>35</v>
      </c>
      <c r="Y74" s="10" t="s">
        <v>36</v>
      </c>
      <c r="Z74" s="10" t="s">
        <v>36</v>
      </c>
      <c r="AA74" s="10" t="s">
        <v>36</v>
      </c>
      <c r="AB74" s="10"/>
      <c r="AC74" s="10"/>
      <c r="AD74" s="10" t="s">
        <v>36</v>
      </c>
      <c r="AE74" s="10" t="s">
        <v>38</v>
      </c>
      <c r="AF74" s="10" t="s">
        <v>38</v>
      </c>
      <c r="AG74" s="5">
        <v>63</v>
      </c>
      <c r="AH74" s="10"/>
    </row>
    <row r="75" spans="1:34" ht="75.75" thickBot="1" x14ac:dyDescent="0.5">
      <c r="A75" s="5">
        <v>72</v>
      </c>
      <c r="B75" s="6">
        <v>43119</v>
      </c>
      <c r="C75" s="6"/>
      <c r="D75" s="7">
        <v>1582</v>
      </c>
      <c r="E75" s="7">
        <v>1582</v>
      </c>
      <c r="F75" s="7">
        <v>1095</v>
      </c>
      <c r="G75" s="7">
        <v>713</v>
      </c>
      <c r="H75" s="7">
        <v>0</v>
      </c>
      <c r="I75" s="8">
        <v>0</v>
      </c>
      <c r="J75" s="7">
        <v>0</v>
      </c>
      <c r="K75" s="8">
        <v>0</v>
      </c>
      <c r="L75" s="7">
        <v>21</v>
      </c>
      <c r="M75" s="7">
        <f t="shared" si="4"/>
        <v>403</v>
      </c>
      <c r="N75" s="9">
        <f t="shared" si="5"/>
        <v>0.25474083438685208</v>
      </c>
      <c r="O75" s="5">
        <v>39</v>
      </c>
      <c r="P75" s="5">
        <v>5</v>
      </c>
      <c r="Q75" s="5">
        <v>3</v>
      </c>
      <c r="R75" s="5">
        <f t="shared" si="6"/>
        <v>6.5</v>
      </c>
      <c r="S75" s="7">
        <f t="shared" si="7"/>
        <v>3143.4</v>
      </c>
      <c r="T75" s="10" t="s">
        <v>31</v>
      </c>
      <c r="U75" s="11" t="s">
        <v>32</v>
      </c>
      <c r="V75" s="10" t="s">
        <v>33</v>
      </c>
      <c r="W75" s="10" t="s">
        <v>34</v>
      </c>
      <c r="X75" s="10" t="s">
        <v>35</v>
      </c>
      <c r="Y75" s="10" t="s">
        <v>36</v>
      </c>
      <c r="Z75" s="10" t="s">
        <v>36</v>
      </c>
      <c r="AA75" s="10" t="s">
        <v>36</v>
      </c>
      <c r="AB75" s="10"/>
      <c r="AC75" s="10"/>
      <c r="AD75" s="10" t="s">
        <v>36</v>
      </c>
      <c r="AE75" s="10" t="s">
        <v>38</v>
      </c>
      <c r="AF75" s="10" t="s">
        <v>38</v>
      </c>
      <c r="AG75" s="5">
        <v>3</v>
      </c>
      <c r="AH75" s="10"/>
    </row>
    <row r="76" spans="1:34" ht="75.75" thickBot="1" x14ac:dyDescent="0.5">
      <c r="A76" s="5">
        <v>73</v>
      </c>
      <c r="B76" s="6">
        <v>43119</v>
      </c>
      <c r="C76" s="6"/>
      <c r="D76" s="7">
        <v>4140</v>
      </c>
      <c r="E76" s="7">
        <v>4140</v>
      </c>
      <c r="F76" s="7">
        <v>3373</v>
      </c>
      <c r="G76" s="7">
        <v>3200</v>
      </c>
      <c r="H76" s="7">
        <v>0</v>
      </c>
      <c r="I76" s="8">
        <v>0</v>
      </c>
      <c r="J76" s="7">
        <v>0</v>
      </c>
      <c r="K76" s="8">
        <v>0</v>
      </c>
      <c r="L76" s="7">
        <v>32</v>
      </c>
      <c r="M76" s="7">
        <f t="shared" si="4"/>
        <v>205</v>
      </c>
      <c r="N76" s="9">
        <f t="shared" si="5"/>
        <v>4.9516908212560384E-2</v>
      </c>
      <c r="O76" s="5">
        <v>45</v>
      </c>
      <c r="P76" s="5">
        <v>0</v>
      </c>
      <c r="Q76" s="5">
        <v>0</v>
      </c>
      <c r="R76" s="5">
        <f t="shared" si="6"/>
        <v>45</v>
      </c>
      <c r="S76" s="7">
        <f t="shared" si="7"/>
        <v>9225</v>
      </c>
      <c r="T76" s="10" t="s">
        <v>31</v>
      </c>
      <c r="U76" s="11" t="s">
        <v>32</v>
      </c>
      <c r="V76" s="10" t="s">
        <v>33</v>
      </c>
      <c r="W76" s="10" t="s">
        <v>34</v>
      </c>
      <c r="X76" s="10" t="s">
        <v>35</v>
      </c>
      <c r="Y76" s="10" t="s">
        <v>36</v>
      </c>
      <c r="Z76" s="10" t="s">
        <v>36</v>
      </c>
      <c r="AA76" s="10" t="s">
        <v>36</v>
      </c>
      <c r="AB76" s="10"/>
      <c r="AC76" s="10"/>
      <c r="AD76" s="10" t="s">
        <v>36</v>
      </c>
      <c r="AE76" s="10" t="s">
        <v>38</v>
      </c>
      <c r="AF76" s="10" t="s">
        <v>38</v>
      </c>
      <c r="AG76" s="5">
        <v>29</v>
      </c>
      <c r="AH76" s="10"/>
    </row>
    <row r="77" spans="1:34" ht="75.75" thickBot="1" x14ac:dyDescent="0.5">
      <c r="A77" s="5">
        <v>74</v>
      </c>
      <c r="B77" s="6">
        <v>43119</v>
      </c>
      <c r="C77" s="6"/>
      <c r="D77" s="7">
        <v>2606</v>
      </c>
      <c r="E77" s="7">
        <v>2606</v>
      </c>
      <c r="F77" s="7">
        <v>1929</v>
      </c>
      <c r="G77" s="7">
        <v>1663</v>
      </c>
      <c r="H77" s="7">
        <v>0</v>
      </c>
      <c r="I77" s="8">
        <v>0</v>
      </c>
      <c r="J77" s="7">
        <v>0</v>
      </c>
      <c r="K77" s="8">
        <v>0</v>
      </c>
      <c r="L77" s="7">
        <v>16</v>
      </c>
      <c r="M77" s="7">
        <f t="shared" si="4"/>
        <v>282</v>
      </c>
      <c r="N77" s="9">
        <f t="shared" si="5"/>
        <v>0.10821181887950883</v>
      </c>
      <c r="O77" s="5">
        <v>58</v>
      </c>
      <c r="P77" s="5">
        <v>2</v>
      </c>
      <c r="Q77" s="5">
        <v>1</v>
      </c>
      <c r="R77" s="5">
        <f t="shared" si="6"/>
        <v>19.333333333333332</v>
      </c>
      <c r="S77" s="7">
        <f t="shared" si="7"/>
        <v>8178</v>
      </c>
      <c r="T77" s="10" t="s">
        <v>31</v>
      </c>
      <c r="U77" s="11" t="s">
        <v>32</v>
      </c>
      <c r="V77" s="10" t="s">
        <v>33</v>
      </c>
      <c r="W77" s="10" t="s">
        <v>34</v>
      </c>
      <c r="X77" s="10" t="s">
        <v>35</v>
      </c>
      <c r="Y77" s="10" t="s">
        <v>36</v>
      </c>
      <c r="Z77" s="10" t="s">
        <v>36</v>
      </c>
      <c r="AA77" s="10" t="s">
        <v>36</v>
      </c>
      <c r="AB77" s="10"/>
      <c r="AC77" s="10"/>
      <c r="AD77" s="10" t="s">
        <v>36</v>
      </c>
      <c r="AE77" s="10" t="s">
        <v>38</v>
      </c>
      <c r="AF77" s="10" t="s">
        <v>38</v>
      </c>
      <c r="AG77" s="5">
        <v>3</v>
      </c>
      <c r="AH77" s="10"/>
    </row>
    <row r="78" spans="1:34" ht="75.75" thickBot="1" x14ac:dyDescent="0.5">
      <c r="A78" s="5">
        <v>75</v>
      </c>
      <c r="B78" s="6">
        <v>43119</v>
      </c>
      <c r="C78" s="6"/>
      <c r="D78" s="7">
        <v>4920</v>
      </c>
      <c r="E78" s="7">
        <v>4920</v>
      </c>
      <c r="F78" s="7">
        <v>3896</v>
      </c>
      <c r="G78" s="7">
        <v>3318</v>
      </c>
      <c r="H78" s="7">
        <v>0</v>
      </c>
      <c r="I78" s="8">
        <v>0</v>
      </c>
      <c r="J78" s="7">
        <v>0</v>
      </c>
      <c r="K78" s="8">
        <v>0</v>
      </c>
      <c r="L78" s="7">
        <v>33</v>
      </c>
      <c r="M78" s="7">
        <f t="shared" si="4"/>
        <v>611</v>
      </c>
      <c r="N78" s="9">
        <f t="shared" si="5"/>
        <v>0.1241869918699187</v>
      </c>
      <c r="O78" s="5">
        <v>46</v>
      </c>
      <c r="P78" s="5">
        <v>3</v>
      </c>
      <c r="Q78" s="5">
        <v>4</v>
      </c>
      <c r="R78" s="5">
        <f t="shared" si="6"/>
        <v>11.5</v>
      </c>
      <c r="S78" s="7">
        <f t="shared" si="7"/>
        <v>9368.6666666666661</v>
      </c>
      <c r="T78" s="10" t="s">
        <v>31</v>
      </c>
      <c r="U78" s="11" t="s">
        <v>32</v>
      </c>
      <c r="V78" s="10" t="s">
        <v>33</v>
      </c>
      <c r="W78" s="10" t="s">
        <v>34</v>
      </c>
      <c r="X78" s="10" t="s">
        <v>35</v>
      </c>
      <c r="Y78" s="10" t="s">
        <v>36</v>
      </c>
      <c r="Z78" s="10" t="s">
        <v>36</v>
      </c>
      <c r="AA78" s="10" t="s">
        <v>36</v>
      </c>
      <c r="AB78" s="10"/>
      <c r="AC78" s="10"/>
      <c r="AD78" s="10" t="s">
        <v>36</v>
      </c>
      <c r="AE78" s="10" t="s">
        <v>38</v>
      </c>
      <c r="AF78" s="10" t="s">
        <v>38</v>
      </c>
      <c r="AG78" s="5">
        <v>8</v>
      </c>
      <c r="AH78" s="10"/>
    </row>
    <row r="79" spans="1:34" ht="75.75" thickBot="1" x14ac:dyDescent="0.5">
      <c r="A79" s="5">
        <v>76</v>
      </c>
      <c r="B79" s="6">
        <v>43119</v>
      </c>
      <c r="C79" s="6"/>
      <c r="D79" s="7">
        <v>2381</v>
      </c>
      <c r="E79" s="7">
        <v>2381</v>
      </c>
      <c r="F79" s="7">
        <v>1738</v>
      </c>
      <c r="G79" s="7">
        <v>1572</v>
      </c>
      <c r="H79" s="7">
        <v>0</v>
      </c>
      <c r="I79" s="8">
        <v>0</v>
      </c>
      <c r="J79" s="7">
        <v>0</v>
      </c>
      <c r="K79" s="8">
        <v>0</v>
      </c>
      <c r="L79" s="7">
        <v>15</v>
      </c>
      <c r="M79" s="7">
        <f t="shared" si="4"/>
        <v>181</v>
      </c>
      <c r="N79" s="9">
        <f t="shared" si="5"/>
        <v>7.6018479630407393E-2</v>
      </c>
      <c r="O79" s="5">
        <v>23</v>
      </c>
      <c r="P79" s="5">
        <v>1</v>
      </c>
      <c r="Q79" s="5">
        <v>7</v>
      </c>
      <c r="R79" s="5">
        <f t="shared" si="6"/>
        <v>11.5</v>
      </c>
      <c r="S79" s="7">
        <f t="shared" si="7"/>
        <v>4163</v>
      </c>
      <c r="T79" s="10" t="s">
        <v>31</v>
      </c>
      <c r="U79" s="11" t="s">
        <v>32</v>
      </c>
      <c r="V79" s="10" t="s">
        <v>33</v>
      </c>
      <c r="W79" s="10" t="s">
        <v>34</v>
      </c>
      <c r="X79" s="10" t="s">
        <v>35</v>
      </c>
      <c r="Y79" s="10" t="s">
        <v>36</v>
      </c>
      <c r="Z79" s="10" t="s">
        <v>36</v>
      </c>
      <c r="AA79" s="10" t="s">
        <v>36</v>
      </c>
      <c r="AB79" s="10"/>
      <c r="AC79" s="10"/>
      <c r="AD79" s="10" t="s">
        <v>36</v>
      </c>
      <c r="AE79" s="10" t="s">
        <v>38</v>
      </c>
      <c r="AF79" s="10" t="s">
        <v>38</v>
      </c>
      <c r="AG79" s="5">
        <v>4</v>
      </c>
      <c r="AH79" s="10"/>
    </row>
    <row r="80" spans="1:34" ht="75.75" thickBot="1" x14ac:dyDescent="0.5">
      <c r="A80" s="5">
        <v>77</v>
      </c>
      <c r="B80" s="6">
        <v>43119</v>
      </c>
      <c r="C80" s="6"/>
      <c r="D80" s="7">
        <v>1500</v>
      </c>
      <c r="E80" s="7">
        <v>1500</v>
      </c>
      <c r="F80" s="7">
        <v>1021</v>
      </c>
      <c r="G80" s="7">
        <v>614</v>
      </c>
      <c r="H80" s="7">
        <v>0</v>
      </c>
      <c r="I80" s="8">
        <v>0</v>
      </c>
      <c r="J80" s="7">
        <v>0</v>
      </c>
      <c r="K80" s="8">
        <v>0</v>
      </c>
      <c r="L80" s="7">
        <v>62</v>
      </c>
      <c r="M80" s="7">
        <f t="shared" si="4"/>
        <v>469</v>
      </c>
      <c r="N80" s="9">
        <f t="shared" si="5"/>
        <v>0.31266666666666665</v>
      </c>
      <c r="O80" s="5">
        <v>6</v>
      </c>
      <c r="P80" s="5">
        <v>1</v>
      </c>
      <c r="Q80" s="5">
        <v>1</v>
      </c>
      <c r="R80" s="5">
        <f t="shared" si="6"/>
        <v>3</v>
      </c>
      <c r="S80" s="7">
        <f t="shared" si="7"/>
        <v>2814</v>
      </c>
      <c r="T80" s="10" t="s">
        <v>31</v>
      </c>
      <c r="U80" s="11" t="s">
        <v>32</v>
      </c>
      <c r="V80" s="10" t="s">
        <v>33</v>
      </c>
      <c r="W80" s="10" t="s">
        <v>34</v>
      </c>
      <c r="X80" s="10" t="s">
        <v>35</v>
      </c>
      <c r="Y80" s="10" t="s">
        <v>36</v>
      </c>
      <c r="Z80" s="10" t="s">
        <v>36</v>
      </c>
      <c r="AA80" s="10" t="s">
        <v>36</v>
      </c>
      <c r="AB80" s="10"/>
      <c r="AC80" s="10"/>
      <c r="AD80" s="10" t="s">
        <v>36</v>
      </c>
      <c r="AE80" s="10" t="s">
        <v>38</v>
      </c>
      <c r="AF80" s="10" t="s">
        <v>38</v>
      </c>
      <c r="AG80" s="5">
        <v>1</v>
      </c>
      <c r="AH80" s="10"/>
    </row>
    <row r="81" spans="1:34" ht="75.75" thickBot="1" x14ac:dyDescent="0.5">
      <c r="A81" s="5">
        <v>78</v>
      </c>
      <c r="B81" s="6">
        <v>43119</v>
      </c>
      <c r="C81" s="6"/>
      <c r="D81" s="7">
        <v>8953</v>
      </c>
      <c r="E81" s="7">
        <v>8953</v>
      </c>
      <c r="F81" s="7">
        <v>7324</v>
      </c>
      <c r="G81" s="7">
        <v>5638</v>
      </c>
      <c r="H81" s="7">
        <v>0</v>
      </c>
      <c r="I81" s="8">
        <v>0</v>
      </c>
      <c r="J81" s="7">
        <v>0</v>
      </c>
      <c r="K81" s="8">
        <v>0</v>
      </c>
      <c r="L81" s="7">
        <v>56</v>
      </c>
      <c r="M81" s="7">
        <f t="shared" si="4"/>
        <v>1742</v>
      </c>
      <c r="N81" s="9">
        <f t="shared" si="5"/>
        <v>0.19457165196023679</v>
      </c>
      <c r="O81" s="5">
        <v>24</v>
      </c>
      <c r="P81" s="5">
        <v>8</v>
      </c>
      <c r="Q81" s="5">
        <v>23</v>
      </c>
      <c r="R81" s="5">
        <f t="shared" si="6"/>
        <v>2.6666666666666665</v>
      </c>
      <c r="S81" s="7">
        <f t="shared" si="7"/>
        <v>5226</v>
      </c>
      <c r="T81" s="10" t="s">
        <v>31</v>
      </c>
      <c r="U81" s="11" t="s">
        <v>32</v>
      </c>
      <c r="V81" s="10" t="s">
        <v>33</v>
      </c>
      <c r="W81" s="10" t="s">
        <v>34</v>
      </c>
      <c r="X81" s="10" t="s">
        <v>35</v>
      </c>
      <c r="Y81" s="10" t="s">
        <v>36</v>
      </c>
      <c r="Z81" s="10" t="s">
        <v>36</v>
      </c>
      <c r="AA81" s="10" t="s">
        <v>36</v>
      </c>
      <c r="AB81" s="10"/>
      <c r="AC81" s="10"/>
      <c r="AD81" s="10" t="s">
        <v>36</v>
      </c>
      <c r="AE81" s="10" t="s">
        <v>38</v>
      </c>
      <c r="AF81" s="10" t="s">
        <v>38</v>
      </c>
      <c r="AG81" s="5">
        <v>8</v>
      </c>
      <c r="AH81" s="10"/>
    </row>
    <row r="82" spans="1:34" ht="75.75" thickBot="1" x14ac:dyDescent="0.5">
      <c r="A82" s="5">
        <v>79</v>
      </c>
      <c r="B82" s="6">
        <v>43119</v>
      </c>
      <c r="C82" s="6"/>
      <c r="D82" s="7">
        <v>1674</v>
      </c>
      <c r="E82" s="7">
        <v>1674</v>
      </c>
      <c r="F82" s="7">
        <v>1178</v>
      </c>
      <c r="G82" s="7">
        <v>1080</v>
      </c>
      <c r="H82" s="7">
        <v>0</v>
      </c>
      <c r="I82" s="8">
        <v>0</v>
      </c>
      <c r="J82" s="7">
        <v>0</v>
      </c>
      <c r="K82" s="8">
        <v>0</v>
      </c>
      <c r="L82" s="7">
        <v>10</v>
      </c>
      <c r="M82" s="7">
        <f t="shared" si="4"/>
        <v>108</v>
      </c>
      <c r="N82" s="9">
        <f t="shared" si="5"/>
        <v>6.4516129032258063E-2</v>
      </c>
      <c r="O82" s="5">
        <v>44</v>
      </c>
      <c r="P82" s="5">
        <v>1</v>
      </c>
      <c r="Q82" s="5">
        <v>0</v>
      </c>
      <c r="R82" s="5">
        <f t="shared" si="6"/>
        <v>22</v>
      </c>
      <c r="S82" s="7">
        <f t="shared" si="7"/>
        <v>4752</v>
      </c>
      <c r="T82" s="10" t="s">
        <v>31</v>
      </c>
      <c r="U82" s="11" t="s">
        <v>32</v>
      </c>
      <c r="V82" s="10" t="s">
        <v>33</v>
      </c>
      <c r="W82" s="10" t="s">
        <v>34</v>
      </c>
      <c r="X82" s="10" t="s">
        <v>35</v>
      </c>
      <c r="Y82" s="10" t="s">
        <v>36</v>
      </c>
      <c r="Z82" s="10" t="s">
        <v>36</v>
      </c>
      <c r="AA82" s="10" t="s">
        <v>36</v>
      </c>
      <c r="AB82" s="10"/>
      <c r="AC82" s="10"/>
      <c r="AD82" s="10" t="s">
        <v>36</v>
      </c>
      <c r="AE82" s="10" t="s">
        <v>38</v>
      </c>
      <c r="AF82" s="10" t="s">
        <v>38</v>
      </c>
      <c r="AG82" s="5">
        <v>7</v>
      </c>
      <c r="AH82" s="10"/>
    </row>
    <row r="83" spans="1:34" ht="75.75" thickBot="1" x14ac:dyDescent="0.5">
      <c r="A83" s="5">
        <v>80</v>
      </c>
      <c r="B83" s="6">
        <v>43119</v>
      </c>
      <c r="C83" s="6"/>
      <c r="D83" s="7">
        <v>2592</v>
      </c>
      <c r="E83" s="7">
        <v>2592</v>
      </c>
      <c r="F83" s="7">
        <v>1917</v>
      </c>
      <c r="G83" s="7">
        <v>1672</v>
      </c>
      <c r="H83" s="7">
        <v>0</v>
      </c>
      <c r="I83" s="8">
        <v>0</v>
      </c>
      <c r="J83" s="7">
        <v>0</v>
      </c>
      <c r="K83" s="8">
        <v>0</v>
      </c>
      <c r="L83" s="7">
        <v>16</v>
      </c>
      <c r="M83" s="7">
        <f t="shared" si="4"/>
        <v>261</v>
      </c>
      <c r="N83" s="9">
        <f t="shared" si="5"/>
        <v>0.10069444444444445</v>
      </c>
      <c r="O83" s="5">
        <v>64</v>
      </c>
      <c r="P83" s="5">
        <v>6</v>
      </c>
      <c r="Q83" s="5">
        <v>1</v>
      </c>
      <c r="R83" s="5">
        <f t="shared" si="6"/>
        <v>9.1428571428571423</v>
      </c>
      <c r="S83" s="7">
        <f t="shared" si="7"/>
        <v>2784</v>
      </c>
      <c r="T83" s="10" t="s">
        <v>31</v>
      </c>
      <c r="U83" s="11" t="s">
        <v>32</v>
      </c>
      <c r="V83" s="10" t="s">
        <v>33</v>
      </c>
      <c r="W83" s="10" t="s">
        <v>34</v>
      </c>
      <c r="X83" s="10" t="s">
        <v>35</v>
      </c>
      <c r="Y83" s="10" t="s">
        <v>36</v>
      </c>
      <c r="Z83" s="10" t="s">
        <v>36</v>
      </c>
      <c r="AA83" s="10" t="s">
        <v>36</v>
      </c>
      <c r="AB83" s="10"/>
      <c r="AC83" s="10"/>
      <c r="AD83" s="10" t="s">
        <v>36</v>
      </c>
      <c r="AE83" s="10" t="s">
        <v>38</v>
      </c>
      <c r="AF83" s="10" t="s">
        <v>38</v>
      </c>
      <c r="AG83" s="5">
        <v>4</v>
      </c>
      <c r="AH83" s="10"/>
    </row>
    <row r="84" spans="1:34" ht="75.75" thickBot="1" x14ac:dyDescent="0.5">
      <c r="A84" s="5">
        <v>81</v>
      </c>
      <c r="B84" s="6">
        <v>43119</v>
      </c>
      <c r="C84" s="6"/>
      <c r="D84" s="7">
        <v>1450</v>
      </c>
      <c r="E84" s="7">
        <v>1450</v>
      </c>
      <c r="F84" s="7">
        <v>976</v>
      </c>
      <c r="G84" s="7">
        <v>676</v>
      </c>
      <c r="H84" s="7">
        <v>0</v>
      </c>
      <c r="I84" s="8">
        <v>0</v>
      </c>
      <c r="J84" s="7">
        <v>0</v>
      </c>
      <c r="K84" s="8">
        <v>0</v>
      </c>
      <c r="L84" s="7">
        <v>18</v>
      </c>
      <c r="M84" s="7">
        <f t="shared" si="4"/>
        <v>318</v>
      </c>
      <c r="N84" s="9">
        <f t="shared" si="5"/>
        <v>0.21931034482758621</v>
      </c>
      <c r="O84" s="5">
        <v>67</v>
      </c>
      <c r="P84" s="5">
        <v>2</v>
      </c>
      <c r="Q84" s="5">
        <v>1</v>
      </c>
      <c r="R84" s="5">
        <f t="shared" si="6"/>
        <v>22.333333333333332</v>
      </c>
      <c r="S84" s="7">
        <f t="shared" si="7"/>
        <v>10653</v>
      </c>
      <c r="T84" s="10" t="s">
        <v>31</v>
      </c>
      <c r="U84" s="11" t="s">
        <v>32</v>
      </c>
      <c r="V84" s="10" t="s">
        <v>33</v>
      </c>
      <c r="W84" s="10" t="s">
        <v>34</v>
      </c>
      <c r="X84" s="10" t="s">
        <v>35</v>
      </c>
      <c r="Y84" s="10" t="s">
        <v>36</v>
      </c>
      <c r="Z84" s="10" t="s">
        <v>36</v>
      </c>
      <c r="AA84" s="10" t="s">
        <v>36</v>
      </c>
      <c r="AB84" s="10"/>
      <c r="AC84" s="10"/>
      <c r="AD84" s="10" t="s">
        <v>36</v>
      </c>
      <c r="AE84" s="10" t="s">
        <v>38</v>
      </c>
      <c r="AF84" s="10" t="s">
        <v>38</v>
      </c>
      <c r="AG84" s="5">
        <v>56</v>
      </c>
      <c r="AH84" s="10"/>
    </row>
    <row r="85" spans="1:34" ht="75.75" thickBot="1" x14ac:dyDescent="0.5">
      <c r="A85" s="5">
        <v>82</v>
      </c>
      <c r="B85" s="6">
        <v>43119</v>
      </c>
      <c r="C85" s="6"/>
      <c r="D85" s="7">
        <v>6600</v>
      </c>
      <c r="E85" s="7">
        <v>6600</v>
      </c>
      <c r="F85" s="7">
        <v>5611</v>
      </c>
      <c r="G85" s="7">
        <v>4370</v>
      </c>
      <c r="H85" s="7">
        <v>0</v>
      </c>
      <c r="I85" s="8">
        <v>0</v>
      </c>
      <c r="J85" s="7">
        <v>0</v>
      </c>
      <c r="K85" s="8">
        <v>0</v>
      </c>
      <c r="L85" s="7">
        <v>129</v>
      </c>
      <c r="M85" s="7">
        <f t="shared" si="4"/>
        <v>1370</v>
      </c>
      <c r="N85" s="9">
        <f t="shared" si="5"/>
        <v>0.20757575757575758</v>
      </c>
      <c r="O85" s="5">
        <v>9</v>
      </c>
      <c r="P85" s="5">
        <v>2</v>
      </c>
      <c r="Q85" s="5">
        <v>25</v>
      </c>
      <c r="R85" s="5">
        <f t="shared" si="6"/>
        <v>3</v>
      </c>
      <c r="S85" s="7">
        <f t="shared" si="7"/>
        <v>6165</v>
      </c>
      <c r="T85" s="10" t="s">
        <v>31</v>
      </c>
      <c r="U85" s="11" t="s">
        <v>32</v>
      </c>
      <c r="V85" s="10" t="s">
        <v>33</v>
      </c>
      <c r="W85" s="10" t="s">
        <v>34</v>
      </c>
      <c r="X85" s="10" t="s">
        <v>35</v>
      </c>
      <c r="Y85" s="10" t="s">
        <v>36</v>
      </c>
      <c r="Z85" s="10" t="s">
        <v>36</v>
      </c>
      <c r="AA85" s="10" t="s">
        <v>36</v>
      </c>
      <c r="AB85" s="10"/>
      <c r="AC85" s="10"/>
      <c r="AD85" s="10" t="s">
        <v>36</v>
      </c>
      <c r="AE85" s="10" t="s">
        <v>38</v>
      </c>
      <c r="AF85" s="10" t="s">
        <v>38</v>
      </c>
      <c r="AG85" s="5">
        <v>4</v>
      </c>
      <c r="AH85" s="10"/>
    </row>
    <row r="86" spans="1:34" ht="75.75" thickBot="1" x14ac:dyDescent="0.5">
      <c r="A86" s="5">
        <v>83</v>
      </c>
      <c r="B86" s="6">
        <v>43119</v>
      </c>
      <c r="C86" s="6"/>
      <c r="D86" s="7">
        <v>2200</v>
      </c>
      <c r="E86" s="7">
        <v>2200</v>
      </c>
      <c r="F86" s="7">
        <v>1641</v>
      </c>
      <c r="G86" s="7">
        <v>1512</v>
      </c>
      <c r="H86" s="7">
        <v>0</v>
      </c>
      <c r="I86" s="8">
        <v>0</v>
      </c>
      <c r="J86" s="7">
        <v>0</v>
      </c>
      <c r="K86" s="8">
        <v>0</v>
      </c>
      <c r="L86" s="7">
        <v>15</v>
      </c>
      <c r="M86" s="7">
        <f t="shared" si="4"/>
        <v>144</v>
      </c>
      <c r="N86" s="9">
        <f t="shared" si="5"/>
        <v>6.545454545454546E-2</v>
      </c>
      <c r="O86" s="5">
        <v>69</v>
      </c>
      <c r="P86" s="5">
        <v>1</v>
      </c>
      <c r="Q86" s="5">
        <v>1</v>
      </c>
      <c r="R86" s="5">
        <f t="shared" si="6"/>
        <v>34.5</v>
      </c>
      <c r="S86" s="7">
        <f t="shared" si="7"/>
        <v>9936</v>
      </c>
      <c r="T86" s="10" t="s">
        <v>31</v>
      </c>
      <c r="U86" s="11" t="s">
        <v>32</v>
      </c>
      <c r="V86" s="10" t="s">
        <v>33</v>
      </c>
      <c r="W86" s="10" t="s">
        <v>34</v>
      </c>
      <c r="X86" s="10" t="s">
        <v>35</v>
      </c>
      <c r="Y86" s="10" t="s">
        <v>36</v>
      </c>
      <c r="Z86" s="10" t="s">
        <v>36</v>
      </c>
      <c r="AA86" s="10" t="s">
        <v>36</v>
      </c>
      <c r="AB86" s="10"/>
      <c r="AC86" s="10"/>
      <c r="AD86" s="10" t="s">
        <v>36</v>
      </c>
      <c r="AE86" s="10" t="s">
        <v>38</v>
      </c>
      <c r="AF86" s="10" t="s">
        <v>38</v>
      </c>
      <c r="AG86" s="5">
        <v>34</v>
      </c>
      <c r="AH86" s="10"/>
    </row>
    <row r="87" spans="1:34" ht="75.75" thickBot="1" x14ac:dyDescent="0.5">
      <c r="A87" s="5">
        <v>84</v>
      </c>
      <c r="B87" s="6">
        <v>43119</v>
      </c>
      <c r="C87" s="6"/>
      <c r="D87" s="7">
        <v>1450</v>
      </c>
      <c r="E87" s="7">
        <v>1450</v>
      </c>
      <c r="F87" s="7">
        <v>976</v>
      </c>
      <c r="G87" s="7">
        <v>680</v>
      </c>
      <c r="H87" s="7">
        <v>0</v>
      </c>
      <c r="I87" s="8">
        <v>0</v>
      </c>
      <c r="J87" s="7">
        <v>0</v>
      </c>
      <c r="K87" s="8">
        <v>0</v>
      </c>
      <c r="L87" s="7">
        <v>61</v>
      </c>
      <c r="M87" s="7">
        <f t="shared" si="4"/>
        <v>357</v>
      </c>
      <c r="N87" s="9">
        <f t="shared" si="5"/>
        <v>0.24620689655172415</v>
      </c>
      <c r="O87" s="5">
        <v>67</v>
      </c>
      <c r="P87" s="5">
        <v>2</v>
      </c>
      <c r="Q87" s="5">
        <v>1</v>
      </c>
      <c r="R87" s="5">
        <f t="shared" si="6"/>
        <v>22.333333333333332</v>
      </c>
      <c r="S87" s="7">
        <f t="shared" si="7"/>
        <v>11959.5</v>
      </c>
      <c r="T87" s="10" t="s">
        <v>31</v>
      </c>
      <c r="U87" s="11" t="s">
        <v>32</v>
      </c>
      <c r="V87" s="10" t="s">
        <v>33</v>
      </c>
      <c r="W87" s="10" t="s">
        <v>34</v>
      </c>
      <c r="X87" s="10" t="s">
        <v>35</v>
      </c>
      <c r="Y87" s="10" t="s">
        <v>36</v>
      </c>
      <c r="Z87" s="10" t="s">
        <v>36</v>
      </c>
      <c r="AA87" s="10" t="s">
        <v>36</v>
      </c>
      <c r="AB87" s="10"/>
      <c r="AC87" s="10"/>
      <c r="AD87" s="10" t="s">
        <v>36</v>
      </c>
      <c r="AE87" s="10" t="s">
        <v>38</v>
      </c>
      <c r="AF87" s="10" t="s">
        <v>38</v>
      </c>
      <c r="AG87" s="5">
        <v>56</v>
      </c>
      <c r="AH87" s="10"/>
    </row>
    <row r="88" spans="1:34" ht="75.75" thickBot="1" x14ac:dyDescent="0.5">
      <c r="A88" s="5">
        <v>85</v>
      </c>
      <c r="B88" s="6">
        <v>43119</v>
      </c>
      <c r="C88" s="6"/>
      <c r="D88" s="7">
        <v>5350</v>
      </c>
      <c r="E88" s="7">
        <v>5350</v>
      </c>
      <c r="F88" s="7">
        <v>4261</v>
      </c>
      <c r="G88" s="7">
        <v>2660</v>
      </c>
      <c r="H88" s="7">
        <v>1657</v>
      </c>
      <c r="I88" s="8">
        <v>1</v>
      </c>
      <c r="J88" s="7">
        <v>0</v>
      </c>
      <c r="K88" s="8">
        <v>0</v>
      </c>
      <c r="L88" s="7">
        <v>26</v>
      </c>
      <c r="M88" s="7">
        <f t="shared" si="4"/>
        <v>1627</v>
      </c>
      <c r="N88" s="9">
        <f t="shared" si="5"/>
        <v>0.30411214953271026</v>
      </c>
      <c r="O88" s="5">
        <v>22</v>
      </c>
      <c r="P88" s="5">
        <v>0</v>
      </c>
      <c r="Q88" s="5">
        <v>0</v>
      </c>
      <c r="R88" s="5">
        <f t="shared" si="6"/>
        <v>22</v>
      </c>
      <c r="S88" s="7">
        <f t="shared" si="7"/>
        <v>35794</v>
      </c>
      <c r="T88" s="10" t="s">
        <v>31</v>
      </c>
      <c r="U88" s="11" t="s">
        <v>32</v>
      </c>
      <c r="V88" s="10" t="s">
        <v>33</v>
      </c>
      <c r="W88" s="10" t="s">
        <v>34</v>
      </c>
      <c r="X88" s="10" t="s">
        <v>35</v>
      </c>
      <c r="Y88" s="10" t="s">
        <v>36</v>
      </c>
      <c r="Z88" s="10" t="s">
        <v>36</v>
      </c>
      <c r="AA88" s="10" t="s">
        <v>36</v>
      </c>
      <c r="AB88" s="10"/>
      <c r="AC88" s="10"/>
      <c r="AD88" s="10" t="s">
        <v>36</v>
      </c>
      <c r="AE88" s="10" t="s">
        <v>38</v>
      </c>
      <c r="AF88" s="10" t="s">
        <v>38</v>
      </c>
      <c r="AG88" s="5">
        <v>30</v>
      </c>
      <c r="AH88" s="10"/>
    </row>
    <row r="89" spans="1:34" ht="75.75" thickBot="1" x14ac:dyDescent="0.5">
      <c r="A89" s="5">
        <v>86</v>
      </c>
      <c r="B89" s="6">
        <v>43119</v>
      </c>
      <c r="C89" s="6"/>
      <c r="D89" s="7">
        <v>1389</v>
      </c>
      <c r="E89" s="7">
        <v>1389</v>
      </c>
      <c r="F89" s="7">
        <v>921</v>
      </c>
      <c r="G89" s="7">
        <v>575</v>
      </c>
      <c r="H89" s="7">
        <v>0</v>
      </c>
      <c r="I89" s="8">
        <v>0</v>
      </c>
      <c r="J89" s="7">
        <v>0</v>
      </c>
      <c r="K89" s="8">
        <v>0</v>
      </c>
      <c r="L89" s="7">
        <v>15</v>
      </c>
      <c r="M89" s="7">
        <f t="shared" si="4"/>
        <v>361</v>
      </c>
      <c r="N89" s="9">
        <f t="shared" si="5"/>
        <v>0.25989920806335493</v>
      </c>
      <c r="O89" s="5">
        <v>46</v>
      </c>
      <c r="P89" s="5">
        <v>1</v>
      </c>
      <c r="Q89" s="5">
        <v>1</v>
      </c>
      <c r="R89" s="5">
        <f t="shared" si="6"/>
        <v>23</v>
      </c>
      <c r="S89" s="7">
        <f t="shared" si="7"/>
        <v>16606</v>
      </c>
      <c r="T89" s="10" t="s">
        <v>31</v>
      </c>
      <c r="U89" s="11" t="s">
        <v>32</v>
      </c>
      <c r="V89" s="10" t="s">
        <v>33</v>
      </c>
      <c r="W89" s="10" t="s">
        <v>34</v>
      </c>
      <c r="X89" s="10" t="s">
        <v>35</v>
      </c>
      <c r="Y89" s="10" t="s">
        <v>36</v>
      </c>
      <c r="Z89" s="10" t="s">
        <v>36</v>
      </c>
      <c r="AA89" s="10" t="s">
        <v>36</v>
      </c>
      <c r="AB89" s="10"/>
      <c r="AC89" s="10"/>
      <c r="AD89" s="10" t="s">
        <v>36</v>
      </c>
      <c r="AE89" s="10" t="s">
        <v>38</v>
      </c>
      <c r="AF89" s="10" t="s">
        <v>38</v>
      </c>
      <c r="AG89" s="5">
        <v>7</v>
      </c>
      <c r="AH89" s="10"/>
    </row>
    <row r="90" spans="1:34" ht="75.75" thickBot="1" x14ac:dyDescent="0.5">
      <c r="A90" s="5">
        <v>87</v>
      </c>
      <c r="B90" s="6">
        <v>43122</v>
      </c>
      <c r="C90" s="6"/>
      <c r="D90" s="7">
        <v>2899</v>
      </c>
      <c r="E90" s="7">
        <v>2899</v>
      </c>
      <c r="F90" s="7">
        <v>2178</v>
      </c>
      <c r="G90" s="7">
        <v>1158</v>
      </c>
      <c r="H90" s="7">
        <v>0</v>
      </c>
      <c r="I90" s="5">
        <v>0</v>
      </c>
      <c r="J90" s="7">
        <v>0</v>
      </c>
      <c r="K90" s="5">
        <v>0</v>
      </c>
      <c r="L90" s="7">
        <v>11</v>
      </c>
      <c r="M90" s="7">
        <f t="shared" si="4"/>
        <v>1031</v>
      </c>
      <c r="N90" s="9">
        <f t="shared" si="5"/>
        <v>0.355639875819248</v>
      </c>
      <c r="O90" s="5">
        <v>36</v>
      </c>
      <c r="P90" s="5">
        <v>6</v>
      </c>
      <c r="Q90" s="5">
        <v>8</v>
      </c>
      <c r="R90" s="5">
        <f t="shared" si="6"/>
        <v>5.1428571428571432</v>
      </c>
      <c r="S90" s="7">
        <f t="shared" si="7"/>
        <v>6186</v>
      </c>
      <c r="T90" s="10" t="s">
        <v>31</v>
      </c>
      <c r="U90" s="11" t="s">
        <v>32</v>
      </c>
      <c r="V90" s="10" t="s">
        <v>33</v>
      </c>
      <c r="W90" s="10" t="s">
        <v>34</v>
      </c>
      <c r="X90" s="10" t="s">
        <v>35</v>
      </c>
      <c r="Y90" s="10" t="s">
        <v>36</v>
      </c>
      <c r="Z90" s="10" t="s">
        <v>36</v>
      </c>
      <c r="AA90" s="10" t="s">
        <v>36</v>
      </c>
      <c r="AB90" s="10"/>
      <c r="AC90" s="10"/>
      <c r="AD90" s="10" t="s">
        <v>36</v>
      </c>
      <c r="AE90" s="10" t="s">
        <v>38</v>
      </c>
      <c r="AF90" s="10" t="s">
        <v>38</v>
      </c>
      <c r="AG90" s="5">
        <v>15</v>
      </c>
      <c r="AH90" s="10"/>
    </row>
    <row r="91" spans="1:34" ht="75.75" thickBot="1" x14ac:dyDescent="0.5">
      <c r="A91" s="5">
        <v>88</v>
      </c>
      <c r="B91" s="6">
        <v>43122</v>
      </c>
      <c r="C91" s="6"/>
      <c r="D91" s="7">
        <v>6402</v>
      </c>
      <c r="E91" s="7">
        <v>6402</v>
      </c>
      <c r="F91" s="7">
        <v>5156</v>
      </c>
      <c r="G91" s="7">
        <v>3195</v>
      </c>
      <c r="H91" s="7">
        <v>0</v>
      </c>
      <c r="I91" s="5">
        <v>0</v>
      </c>
      <c r="J91" s="7">
        <v>0</v>
      </c>
      <c r="K91" s="5">
        <v>0</v>
      </c>
      <c r="L91" s="7">
        <v>31</v>
      </c>
      <c r="M91" s="7">
        <f t="shared" si="4"/>
        <v>1992</v>
      </c>
      <c r="N91" s="9">
        <f t="shared" si="5"/>
        <v>0.31115276476101217</v>
      </c>
      <c r="O91" s="5">
        <v>10</v>
      </c>
      <c r="P91" s="5">
        <v>2</v>
      </c>
      <c r="Q91" s="5">
        <v>2</v>
      </c>
      <c r="R91" s="5">
        <f t="shared" si="6"/>
        <v>3.3333333333333335</v>
      </c>
      <c r="S91" s="7">
        <f t="shared" si="7"/>
        <v>9960</v>
      </c>
      <c r="T91" s="10" t="s">
        <v>31</v>
      </c>
      <c r="U91" s="11" t="s">
        <v>32</v>
      </c>
      <c r="V91" s="10" t="s">
        <v>33</v>
      </c>
      <c r="W91" s="10" t="s">
        <v>34</v>
      </c>
      <c r="X91" s="10" t="s">
        <v>35</v>
      </c>
      <c r="Y91" s="10" t="s">
        <v>36</v>
      </c>
      <c r="Z91" s="10" t="s">
        <v>36</v>
      </c>
      <c r="AA91" s="10" t="s">
        <v>36</v>
      </c>
      <c r="AB91" s="10"/>
      <c r="AC91" s="10"/>
      <c r="AD91" s="10" t="s">
        <v>36</v>
      </c>
      <c r="AE91" s="10" t="s">
        <v>38</v>
      </c>
      <c r="AF91" s="10" t="s">
        <v>38</v>
      </c>
      <c r="AG91" s="5">
        <v>9</v>
      </c>
      <c r="AH91" s="10"/>
    </row>
    <row r="92" spans="1:34" ht="75.75" thickBot="1" x14ac:dyDescent="0.5">
      <c r="A92" s="5">
        <v>89</v>
      </c>
      <c r="B92" s="6">
        <v>43122</v>
      </c>
      <c r="C92" s="6"/>
      <c r="D92" s="7">
        <v>6490</v>
      </c>
      <c r="E92" s="7">
        <v>6490</v>
      </c>
      <c r="F92" s="7">
        <v>5230</v>
      </c>
      <c r="G92" s="7">
        <v>4536</v>
      </c>
      <c r="H92" s="7">
        <v>0</v>
      </c>
      <c r="I92" s="5">
        <v>0</v>
      </c>
      <c r="J92" s="7">
        <v>0</v>
      </c>
      <c r="K92" s="5">
        <v>0</v>
      </c>
      <c r="L92" s="7">
        <v>90</v>
      </c>
      <c r="M92" s="7">
        <f t="shared" si="4"/>
        <v>784</v>
      </c>
      <c r="N92" s="9">
        <f t="shared" si="5"/>
        <v>0.12080123266563944</v>
      </c>
      <c r="O92" s="5">
        <v>60</v>
      </c>
      <c r="P92" s="5">
        <v>6</v>
      </c>
      <c r="Q92" s="5">
        <v>7</v>
      </c>
      <c r="R92" s="5">
        <f t="shared" si="6"/>
        <v>8.5714285714285712</v>
      </c>
      <c r="S92" s="7">
        <f t="shared" si="7"/>
        <v>7840</v>
      </c>
      <c r="T92" s="10" t="s">
        <v>31</v>
      </c>
      <c r="U92" s="11" t="s">
        <v>32</v>
      </c>
      <c r="V92" s="10" t="s">
        <v>33</v>
      </c>
      <c r="W92" s="10" t="s">
        <v>34</v>
      </c>
      <c r="X92" s="10" t="s">
        <v>35</v>
      </c>
      <c r="Y92" s="10" t="s">
        <v>36</v>
      </c>
      <c r="Z92" s="10" t="s">
        <v>36</v>
      </c>
      <c r="AA92" s="10" t="s">
        <v>36</v>
      </c>
      <c r="AB92" s="10"/>
      <c r="AC92" s="10"/>
      <c r="AD92" s="10" t="s">
        <v>36</v>
      </c>
      <c r="AE92" s="10" t="s">
        <v>38</v>
      </c>
      <c r="AF92" s="10" t="s">
        <v>38</v>
      </c>
      <c r="AG92" s="5">
        <v>127</v>
      </c>
      <c r="AH92" s="10"/>
    </row>
    <row r="93" spans="1:34" ht="75.75" thickBot="1" x14ac:dyDescent="0.5">
      <c r="A93" s="5">
        <v>90</v>
      </c>
      <c r="B93" s="6">
        <v>43122</v>
      </c>
      <c r="C93" s="6"/>
      <c r="D93" s="7">
        <v>3980</v>
      </c>
      <c r="E93" s="7">
        <v>3980</v>
      </c>
      <c r="F93" s="7">
        <v>3237</v>
      </c>
      <c r="G93" s="7">
        <v>2730</v>
      </c>
      <c r="H93" s="7">
        <v>0</v>
      </c>
      <c r="I93" s="5">
        <v>0</v>
      </c>
      <c r="J93" s="7">
        <v>0</v>
      </c>
      <c r="K93" s="5">
        <v>0</v>
      </c>
      <c r="L93" s="7">
        <v>27</v>
      </c>
      <c r="M93" s="7">
        <f t="shared" si="4"/>
        <v>534</v>
      </c>
      <c r="N93" s="9">
        <f t="shared" si="5"/>
        <v>0.13417085427135678</v>
      </c>
      <c r="O93" s="5">
        <v>39</v>
      </c>
      <c r="P93" s="5">
        <v>4</v>
      </c>
      <c r="Q93" s="5">
        <v>7</v>
      </c>
      <c r="R93" s="5">
        <f t="shared" si="6"/>
        <v>7.8</v>
      </c>
      <c r="S93" s="7">
        <f t="shared" si="7"/>
        <v>5206.5</v>
      </c>
      <c r="T93" s="10" t="s">
        <v>31</v>
      </c>
      <c r="U93" s="11" t="s">
        <v>32</v>
      </c>
      <c r="V93" s="10" t="s">
        <v>33</v>
      </c>
      <c r="W93" s="10" t="s">
        <v>34</v>
      </c>
      <c r="X93" s="10" t="s">
        <v>35</v>
      </c>
      <c r="Y93" s="10" t="s">
        <v>36</v>
      </c>
      <c r="Z93" s="10" t="s">
        <v>36</v>
      </c>
      <c r="AA93" s="10" t="s">
        <v>36</v>
      </c>
      <c r="AB93" s="10"/>
      <c r="AC93" s="10"/>
      <c r="AD93" s="10" t="s">
        <v>36</v>
      </c>
      <c r="AE93" s="10" t="s">
        <v>38</v>
      </c>
      <c r="AF93" s="10" t="s">
        <v>38</v>
      </c>
      <c r="AG93" s="5">
        <v>10</v>
      </c>
      <c r="AH93" s="10"/>
    </row>
    <row r="94" spans="1:34" ht="75.75" thickBot="1" x14ac:dyDescent="0.5">
      <c r="A94" s="5">
        <v>91</v>
      </c>
      <c r="B94" s="6">
        <v>43122</v>
      </c>
      <c r="C94" s="6"/>
      <c r="D94" s="7">
        <v>5000</v>
      </c>
      <c r="E94" s="7">
        <v>5000</v>
      </c>
      <c r="F94" s="7">
        <v>4255</v>
      </c>
      <c r="G94" s="7">
        <v>3160</v>
      </c>
      <c r="H94" s="7">
        <v>0</v>
      </c>
      <c r="I94" s="8">
        <v>0</v>
      </c>
      <c r="J94" s="7">
        <v>0</v>
      </c>
      <c r="K94" s="8">
        <v>0</v>
      </c>
      <c r="L94" s="7">
        <v>93</v>
      </c>
      <c r="M94" s="7">
        <f t="shared" si="4"/>
        <v>1188</v>
      </c>
      <c r="N94" s="9">
        <f t="shared" si="5"/>
        <v>0.23760000000000001</v>
      </c>
      <c r="O94" s="5">
        <v>32</v>
      </c>
      <c r="P94" s="5">
        <v>2</v>
      </c>
      <c r="Q94" s="5">
        <v>24</v>
      </c>
      <c r="R94" s="5">
        <f t="shared" si="6"/>
        <v>10.666666666666666</v>
      </c>
      <c r="S94" s="7">
        <f t="shared" si="7"/>
        <v>19008</v>
      </c>
      <c r="T94" s="10" t="s">
        <v>31</v>
      </c>
      <c r="U94" s="11" t="s">
        <v>32</v>
      </c>
      <c r="V94" s="10" t="s">
        <v>33</v>
      </c>
      <c r="W94" s="10" t="s">
        <v>34</v>
      </c>
      <c r="X94" s="10" t="s">
        <v>35</v>
      </c>
      <c r="Y94" s="10" t="s">
        <v>36</v>
      </c>
      <c r="Z94" s="10" t="s">
        <v>36</v>
      </c>
      <c r="AA94" s="10" t="s">
        <v>36</v>
      </c>
      <c r="AB94" s="10"/>
      <c r="AC94" s="10"/>
      <c r="AD94" s="10" t="s">
        <v>36</v>
      </c>
      <c r="AE94" s="10" t="s">
        <v>38</v>
      </c>
      <c r="AF94" s="10" t="s">
        <v>38</v>
      </c>
      <c r="AG94" s="5">
        <v>94</v>
      </c>
      <c r="AH94" s="10"/>
    </row>
    <row r="95" spans="1:34" ht="75.75" thickBot="1" x14ac:dyDescent="0.5">
      <c r="A95" s="5">
        <v>92</v>
      </c>
      <c r="B95" s="6">
        <v>43122</v>
      </c>
      <c r="C95" s="6"/>
      <c r="D95" s="7">
        <v>5480</v>
      </c>
      <c r="E95" s="7">
        <v>5480</v>
      </c>
      <c r="F95" s="7">
        <v>4484</v>
      </c>
      <c r="G95" s="7">
        <v>3866</v>
      </c>
      <c r="H95" s="7">
        <v>0</v>
      </c>
      <c r="I95" s="8">
        <v>0</v>
      </c>
      <c r="J95" s="7">
        <v>0</v>
      </c>
      <c r="K95" s="8">
        <v>0</v>
      </c>
      <c r="L95" s="7">
        <v>76</v>
      </c>
      <c r="M95" s="7">
        <f t="shared" si="4"/>
        <v>694</v>
      </c>
      <c r="N95" s="9">
        <f t="shared" si="5"/>
        <v>0.12664233576642336</v>
      </c>
      <c r="O95" s="5">
        <v>26</v>
      </c>
      <c r="P95" s="5">
        <v>5</v>
      </c>
      <c r="Q95" s="5">
        <v>2</v>
      </c>
      <c r="R95" s="5">
        <f t="shared" si="6"/>
        <v>4.333333333333333</v>
      </c>
      <c r="S95" s="7">
        <f t="shared" si="7"/>
        <v>3608.8</v>
      </c>
      <c r="T95" s="10" t="s">
        <v>31</v>
      </c>
      <c r="U95" s="11" t="s">
        <v>32</v>
      </c>
      <c r="V95" s="10" t="s">
        <v>33</v>
      </c>
      <c r="W95" s="10" t="s">
        <v>34</v>
      </c>
      <c r="X95" s="10" t="s">
        <v>35</v>
      </c>
      <c r="Y95" s="10" t="s">
        <v>36</v>
      </c>
      <c r="Z95" s="10" t="s">
        <v>36</v>
      </c>
      <c r="AA95" s="10" t="s">
        <v>36</v>
      </c>
      <c r="AB95" s="10"/>
      <c r="AC95" s="10"/>
      <c r="AD95" s="10" t="s">
        <v>36</v>
      </c>
      <c r="AE95" s="10" t="s">
        <v>38</v>
      </c>
      <c r="AF95" s="10" t="s">
        <v>38</v>
      </c>
      <c r="AG95" s="5">
        <v>11</v>
      </c>
      <c r="AH95" s="10"/>
    </row>
    <row r="96" spans="1:34" ht="75.75" thickBot="1" x14ac:dyDescent="0.5">
      <c r="A96" s="5">
        <v>93</v>
      </c>
      <c r="B96" s="6">
        <v>43123</v>
      </c>
      <c r="C96" s="6"/>
      <c r="D96" s="7">
        <v>8340</v>
      </c>
      <c r="E96" s="7">
        <v>8340</v>
      </c>
      <c r="F96" s="7">
        <v>6775</v>
      </c>
      <c r="G96" s="7">
        <v>4500</v>
      </c>
      <c r="H96" s="7">
        <v>0</v>
      </c>
      <c r="I96" s="8">
        <v>0</v>
      </c>
      <c r="J96" s="7">
        <v>0</v>
      </c>
      <c r="K96" s="8">
        <v>0</v>
      </c>
      <c r="L96" s="7">
        <v>45</v>
      </c>
      <c r="M96" s="7">
        <f t="shared" si="4"/>
        <v>2320</v>
      </c>
      <c r="N96" s="9">
        <f t="shared" si="5"/>
        <v>0.27817745803357313</v>
      </c>
      <c r="O96" s="5">
        <v>57</v>
      </c>
      <c r="P96" s="5">
        <v>0</v>
      </c>
      <c r="Q96" s="5">
        <v>0</v>
      </c>
      <c r="R96" s="5">
        <f t="shared" si="6"/>
        <v>57</v>
      </c>
      <c r="S96" s="7">
        <f t="shared" si="7"/>
        <v>132240</v>
      </c>
      <c r="T96" s="10" t="s">
        <v>31</v>
      </c>
      <c r="U96" s="11" t="s">
        <v>32</v>
      </c>
      <c r="V96" s="10" t="s">
        <v>33</v>
      </c>
      <c r="W96" s="10" t="s">
        <v>34</v>
      </c>
      <c r="X96" s="10" t="s">
        <v>35</v>
      </c>
      <c r="Y96" s="10" t="s">
        <v>36</v>
      </c>
      <c r="Z96" s="10" t="s">
        <v>36</v>
      </c>
      <c r="AA96" s="10" t="s">
        <v>36</v>
      </c>
      <c r="AB96" s="10"/>
      <c r="AC96" s="10"/>
      <c r="AD96" s="10" t="s">
        <v>36</v>
      </c>
      <c r="AE96" s="10" t="s">
        <v>38</v>
      </c>
      <c r="AF96" s="10" t="s">
        <v>38</v>
      </c>
      <c r="AG96" s="5">
        <v>128</v>
      </c>
      <c r="AH96" s="10"/>
    </row>
    <row r="97" spans="1:34" ht="75.75" thickBot="1" x14ac:dyDescent="0.5">
      <c r="A97" s="5">
        <v>94</v>
      </c>
      <c r="B97" s="6">
        <v>43123</v>
      </c>
      <c r="C97" s="6"/>
      <c r="D97" s="7">
        <v>2164</v>
      </c>
      <c r="E97" s="7">
        <v>2164</v>
      </c>
      <c r="F97" s="7">
        <v>1665</v>
      </c>
      <c r="G97" s="7">
        <v>1203</v>
      </c>
      <c r="H97" s="7">
        <v>0</v>
      </c>
      <c r="I97" s="8">
        <v>0</v>
      </c>
      <c r="J97" s="7">
        <v>0</v>
      </c>
      <c r="K97" s="8">
        <v>0</v>
      </c>
      <c r="L97" s="7">
        <v>24</v>
      </c>
      <c r="M97" s="7">
        <f t="shared" si="4"/>
        <v>486</v>
      </c>
      <c r="N97" s="9">
        <f t="shared" si="5"/>
        <v>0.2245841035120148</v>
      </c>
      <c r="O97" s="5">
        <v>41</v>
      </c>
      <c r="P97" s="5">
        <v>2</v>
      </c>
      <c r="Q97" s="5">
        <v>2</v>
      </c>
      <c r="R97" s="5">
        <f t="shared" si="6"/>
        <v>13.666666666666666</v>
      </c>
      <c r="S97" s="7">
        <f t="shared" si="7"/>
        <v>9963</v>
      </c>
      <c r="T97" s="10" t="s">
        <v>31</v>
      </c>
      <c r="U97" s="11" t="s">
        <v>32</v>
      </c>
      <c r="V97" s="10" t="s">
        <v>33</v>
      </c>
      <c r="W97" s="10" t="s">
        <v>34</v>
      </c>
      <c r="X97" s="10" t="s">
        <v>35</v>
      </c>
      <c r="Y97" s="10" t="s">
        <v>36</v>
      </c>
      <c r="Z97" s="10" t="s">
        <v>36</v>
      </c>
      <c r="AA97" s="10" t="s">
        <v>36</v>
      </c>
      <c r="AB97" s="10"/>
      <c r="AC97" s="10"/>
      <c r="AD97" s="10" t="s">
        <v>36</v>
      </c>
      <c r="AE97" s="10" t="s">
        <v>38</v>
      </c>
      <c r="AF97" s="10" t="s">
        <v>38</v>
      </c>
      <c r="AG97" s="5">
        <v>4</v>
      </c>
      <c r="AH97" s="10"/>
    </row>
    <row r="98" spans="1:34" ht="75.75" thickBot="1" x14ac:dyDescent="0.5">
      <c r="A98" s="5">
        <v>95</v>
      </c>
      <c r="B98" s="6">
        <v>43123</v>
      </c>
      <c r="C98" s="6"/>
      <c r="D98" s="7">
        <v>4780</v>
      </c>
      <c r="E98" s="7">
        <v>4780</v>
      </c>
      <c r="F98" s="7">
        <v>3973</v>
      </c>
      <c r="G98" s="7">
        <v>3240</v>
      </c>
      <c r="H98" s="7">
        <v>0</v>
      </c>
      <c r="I98" s="8">
        <v>0</v>
      </c>
      <c r="J98" s="7">
        <v>0</v>
      </c>
      <c r="K98" s="8">
        <v>0</v>
      </c>
      <c r="L98" s="7">
        <v>64</v>
      </c>
      <c r="M98" s="7">
        <f t="shared" si="4"/>
        <v>797</v>
      </c>
      <c r="N98" s="9">
        <f t="shared" si="5"/>
        <v>0.16673640167364018</v>
      </c>
      <c r="O98" s="5">
        <v>19</v>
      </c>
      <c r="P98" s="5">
        <v>0</v>
      </c>
      <c r="Q98" s="5">
        <v>0</v>
      </c>
      <c r="R98" s="5">
        <f t="shared" si="6"/>
        <v>19</v>
      </c>
      <c r="S98" s="7">
        <f t="shared" si="7"/>
        <v>15143</v>
      </c>
      <c r="T98" s="10" t="s">
        <v>31</v>
      </c>
      <c r="U98" s="11" t="s">
        <v>32</v>
      </c>
      <c r="V98" s="10" t="s">
        <v>33</v>
      </c>
      <c r="W98" s="10" t="s">
        <v>34</v>
      </c>
      <c r="X98" s="10" t="s">
        <v>35</v>
      </c>
      <c r="Y98" s="10" t="s">
        <v>36</v>
      </c>
      <c r="Z98" s="10" t="s">
        <v>36</v>
      </c>
      <c r="AA98" s="10" t="s">
        <v>36</v>
      </c>
      <c r="AB98" s="10"/>
      <c r="AC98" s="10"/>
      <c r="AD98" s="10" t="s">
        <v>36</v>
      </c>
      <c r="AE98" s="10" t="s">
        <v>38</v>
      </c>
      <c r="AF98" s="10" t="s">
        <v>38</v>
      </c>
      <c r="AG98" s="5">
        <v>27</v>
      </c>
      <c r="AH98" s="10"/>
    </row>
    <row r="99" spans="1:34" ht="75.75" thickBot="1" x14ac:dyDescent="0.5">
      <c r="A99" s="5">
        <v>96</v>
      </c>
      <c r="B99" s="6">
        <v>43123</v>
      </c>
      <c r="C99" s="6"/>
      <c r="D99" s="7">
        <v>1053</v>
      </c>
      <c r="E99" s="7">
        <v>1053</v>
      </c>
      <c r="F99" s="7">
        <v>619</v>
      </c>
      <c r="G99" s="7">
        <v>513</v>
      </c>
      <c r="H99" s="7">
        <v>0</v>
      </c>
      <c r="I99" s="8">
        <v>0</v>
      </c>
      <c r="J99" s="7">
        <v>0</v>
      </c>
      <c r="K99" s="8">
        <v>0</v>
      </c>
      <c r="L99" s="7">
        <v>10</v>
      </c>
      <c r="M99" s="7">
        <f t="shared" si="4"/>
        <v>116</v>
      </c>
      <c r="N99" s="9">
        <f t="shared" si="5"/>
        <v>0.11016144349477683</v>
      </c>
      <c r="O99" s="5">
        <v>16</v>
      </c>
      <c r="P99" s="5">
        <v>0</v>
      </c>
      <c r="Q99" s="5">
        <v>0</v>
      </c>
      <c r="R99" s="5">
        <f t="shared" si="6"/>
        <v>16</v>
      </c>
      <c r="S99" s="7">
        <f t="shared" si="7"/>
        <v>1856</v>
      </c>
      <c r="T99" s="10" t="s">
        <v>31</v>
      </c>
      <c r="U99" s="11" t="s">
        <v>32</v>
      </c>
      <c r="V99" s="10" t="s">
        <v>33</v>
      </c>
      <c r="W99" s="10" t="s">
        <v>34</v>
      </c>
      <c r="X99" s="10" t="s">
        <v>35</v>
      </c>
      <c r="Y99" s="10" t="s">
        <v>36</v>
      </c>
      <c r="Z99" s="10" t="s">
        <v>36</v>
      </c>
      <c r="AA99" s="10" t="s">
        <v>36</v>
      </c>
      <c r="AB99" s="10"/>
      <c r="AC99" s="10"/>
      <c r="AD99" s="10" t="s">
        <v>36</v>
      </c>
      <c r="AE99" s="10" t="s">
        <v>38</v>
      </c>
      <c r="AF99" s="10" t="s">
        <v>38</v>
      </c>
      <c r="AG99" s="5">
        <v>4</v>
      </c>
      <c r="AH99" s="10"/>
    </row>
    <row r="100" spans="1:34" ht="75.75" thickBot="1" x14ac:dyDescent="0.5">
      <c r="A100" s="5">
        <v>97</v>
      </c>
      <c r="B100" s="6">
        <v>43124</v>
      </c>
      <c r="C100" s="6"/>
      <c r="D100" s="7">
        <v>1935</v>
      </c>
      <c r="E100" s="7">
        <v>1935</v>
      </c>
      <c r="F100" s="7">
        <v>1359</v>
      </c>
      <c r="G100" s="7">
        <v>540</v>
      </c>
      <c r="H100" s="7">
        <v>0</v>
      </c>
      <c r="I100" s="8">
        <v>0</v>
      </c>
      <c r="J100" s="7">
        <v>0</v>
      </c>
      <c r="K100" s="8">
        <v>0</v>
      </c>
      <c r="L100" s="7">
        <v>10</v>
      </c>
      <c r="M100" s="7">
        <f t="shared" si="4"/>
        <v>829</v>
      </c>
      <c r="N100" s="9">
        <f t="shared" si="5"/>
        <v>0.42842377260981912</v>
      </c>
      <c r="O100" s="5">
        <v>38</v>
      </c>
      <c r="P100" s="5">
        <v>0</v>
      </c>
      <c r="Q100" s="5">
        <v>0</v>
      </c>
      <c r="R100" s="5">
        <f t="shared" si="6"/>
        <v>38</v>
      </c>
      <c r="S100" s="7">
        <f t="shared" si="7"/>
        <v>31502</v>
      </c>
      <c r="T100" s="10" t="s">
        <v>31</v>
      </c>
      <c r="U100" s="11" t="s">
        <v>32</v>
      </c>
      <c r="V100" s="10" t="s">
        <v>33</v>
      </c>
      <c r="W100" s="10" t="s">
        <v>34</v>
      </c>
      <c r="X100" s="10" t="s">
        <v>35</v>
      </c>
      <c r="Y100" s="10" t="s">
        <v>36</v>
      </c>
      <c r="Z100" s="10" t="s">
        <v>36</v>
      </c>
      <c r="AA100" s="10" t="s">
        <v>36</v>
      </c>
      <c r="AB100" s="10"/>
      <c r="AC100" s="10"/>
      <c r="AD100" s="10" t="s">
        <v>36</v>
      </c>
      <c r="AE100" s="10" t="s">
        <v>38</v>
      </c>
      <c r="AF100" s="10" t="s">
        <v>38</v>
      </c>
      <c r="AG100" s="5">
        <v>2</v>
      </c>
      <c r="AH100" s="10"/>
    </row>
    <row r="101" spans="1:34" ht="75.75" thickBot="1" x14ac:dyDescent="0.5">
      <c r="A101" s="5">
        <v>98</v>
      </c>
      <c r="B101" s="6">
        <v>43124</v>
      </c>
      <c r="C101" s="6"/>
      <c r="D101" s="7">
        <v>2380</v>
      </c>
      <c r="E101" s="7">
        <v>2380</v>
      </c>
      <c r="F101" s="7">
        <v>1737</v>
      </c>
      <c r="G101" s="7">
        <v>1080</v>
      </c>
      <c r="H101" s="7">
        <v>0</v>
      </c>
      <c r="I101" s="8">
        <v>0</v>
      </c>
      <c r="J101" s="7">
        <v>0</v>
      </c>
      <c r="K101" s="8">
        <v>0</v>
      </c>
      <c r="L101" s="7">
        <v>20</v>
      </c>
      <c r="M101" s="7">
        <f t="shared" si="4"/>
        <v>677</v>
      </c>
      <c r="N101" s="9">
        <f t="shared" si="5"/>
        <v>0.28445378151260503</v>
      </c>
      <c r="O101" s="5">
        <v>6</v>
      </c>
      <c r="P101" s="5">
        <v>2</v>
      </c>
      <c r="Q101" s="5">
        <v>4</v>
      </c>
      <c r="R101" s="5">
        <f t="shared" si="6"/>
        <v>2</v>
      </c>
      <c r="S101" s="7">
        <f t="shared" si="7"/>
        <v>2031</v>
      </c>
      <c r="T101" s="10" t="s">
        <v>31</v>
      </c>
      <c r="U101" s="11" t="s">
        <v>32</v>
      </c>
      <c r="V101" s="10" t="s">
        <v>33</v>
      </c>
      <c r="W101" s="10" t="s">
        <v>34</v>
      </c>
      <c r="X101" s="10" t="s">
        <v>35</v>
      </c>
      <c r="Y101" s="10" t="s">
        <v>36</v>
      </c>
      <c r="Z101" s="10" t="s">
        <v>36</v>
      </c>
      <c r="AA101" s="10" t="s">
        <v>36</v>
      </c>
      <c r="AB101" s="10"/>
      <c r="AC101" s="10"/>
      <c r="AD101" s="10" t="s">
        <v>36</v>
      </c>
      <c r="AE101" s="10" t="s">
        <v>38</v>
      </c>
      <c r="AF101" s="10" t="s">
        <v>38</v>
      </c>
      <c r="AG101" s="5">
        <v>42</v>
      </c>
      <c r="AH101" s="10"/>
    </row>
    <row r="102" spans="1:34" ht="75.75" thickBot="1" x14ac:dyDescent="0.5">
      <c r="A102" s="5">
        <v>99</v>
      </c>
      <c r="B102" s="6">
        <v>43124</v>
      </c>
      <c r="C102" s="6"/>
      <c r="D102" s="7">
        <v>5680</v>
      </c>
      <c r="E102" s="7">
        <v>5680</v>
      </c>
      <c r="F102" s="7">
        <v>4783</v>
      </c>
      <c r="G102" s="7">
        <v>3760</v>
      </c>
      <c r="H102" s="7">
        <v>0</v>
      </c>
      <c r="I102" s="8">
        <v>0</v>
      </c>
      <c r="J102" s="7">
        <v>0</v>
      </c>
      <c r="K102" s="8">
        <v>0</v>
      </c>
      <c r="L102" s="7">
        <v>37</v>
      </c>
      <c r="M102" s="7">
        <f t="shared" si="4"/>
        <v>1060</v>
      </c>
      <c r="N102" s="9">
        <f t="shared" si="5"/>
        <v>0.18661971830985916</v>
      </c>
      <c r="O102" s="5">
        <v>31</v>
      </c>
      <c r="P102" s="5">
        <v>2</v>
      </c>
      <c r="Q102" s="5">
        <v>23</v>
      </c>
      <c r="R102" s="5">
        <f t="shared" si="6"/>
        <v>10.333333333333334</v>
      </c>
      <c r="S102" s="7">
        <f t="shared" si="7"/>
        <v>16430</v>
      </c>
      <c r="T102" s="10" t="s">
        <v>31</v>
      </c>
      <c r="U102" s="11" t="s">
        <v>32</v>
      </c>
      <c r="V102" s="10" t="s">
        <v>33</v>
      </c>
      <c r="W102" s="10" t="s">
        <v>34</v>
      </c>
      <c r="X102" s="10" t="s">
        <v>35</v>
      </c>
      <c r="Y102" s="10" t="s">
        <v>36</v>
      </c>
      <c r="Z102" s="10" t="s">
        <v>36</v>
      </c>
      <c r="AA102" s="10" t="s">
        <v>36</v>
      </c>
      <c r="AB102" s="10"/>
      <c r="AC102" s="10"/>
      <c r="AD102" s="10" t="s">
        <v>36</v>
      </c>
      <c r="AE102" s="10" t="s">
        <v>38</v>
      </c>
      <c r="AF102" s="10" t="s">
        <v>38</v>
      </c>
      <c r="AG102" s="5">
        <v>1</v>
      </c>
      <c r="AH102" s="10"/>
    </row>
    <row r="103" spans="1:34" ht="75.75" thickBot="1" x14ac:dyDescent="0.5">
      <c r="A103" s="5">
        <v>100</v>
      </c>
      <c r="B103" s="6">
        <v>43124</v>
      </c>
      <c r="C103" s="6"/>
      <c r="D103" s="7">
        <v>5940</v>
      </c>
      <c r="E103" s="7">
        <v>5940</v>
      </c>
      <c r="F103" s="7">
        <v>4735</v>
      </c>
      <c r="G103" s="7">
        <v>4146</v>
      </c>
      <c r="H103" s="7">
        <v>0</v>
      </c>
      <c r="I103" s="8">
        <v>0</v>
      </c>
      <c r="J103" s="7">
        <v>0</v>
      </c>
      <c r="K103" s="8">
        <v>0</v>
      </c>
      <c r="L103" s="7">
        <v>41</v>
      </c>
      <c r="M103" s="7">
        <f t="shared" si="4"/>
        <v>630</v>
      </c>
      <c r="N103" s="9">
        <f t="shared" si="5"/>
        <v>0.10606060606060606</v>
      </c>
      <c r="O103" s="5">
        <v>7</v>
      </c>
      <c r="P103" s="5">
        <v>1</v>
      </c>
      <c r="Q103" s="5">
        <v>1</v>
      </c>
      <c r="R103" s="5">
        <f t="shared" si="6"/>
        <v>3.5</v>
      </c>
      <c r="S103" s="7">
        <f t="shared" si="7"/>
        <v>4410</v>
      </c>
      <c r="T103" s="10" t="s">
        <v>31</v>
      </c>
      <c r="U103" s="11" t="s">
        <v>32</v>
      </c>
      <c r="V103" s="10" t="s">
        <v>33</v>
      </c>
      <c r="W103" s="10" t="s">
        <v>34</v>
      </c>
      <c r="X103" s="10" t="s">
        <v>35</v>
      </c>
      <c r="Y103" s="10" t="s">
        <v>36</v>
      </c>
      <c r="Z103" s="10" t="s">
        <v>36</v>
      </c>
      <c r="AA103" s="10" t="s">
        <v>36</v>
      </c>
      <c r="AB103" s="10"/>
      <c r="AC103" s="10"/>
      <c r="AD103" s="10" t="s">
        <v>36</v>
      </c>
      <c r="AE103" s="10" t="s">
        <v>38</v>
      </c>
      <c r="AF103" s="10" t="s">
        <v>38</v>
      </c>
      <c r="AG103" s="5">
        <v>6</v>
      </c>
      <c r="AH103" s="10"/>
    </row>
    <row r="104" spans="1:34" ht="75.75" thickBot="1" x14ac:dyDescent="0.5">
      <c r="A104" s="5">
        <v>101</v>
      </c>
      <c r="B104" s="6">
        <v>43125</v>
      </c>
      <c r="C104" s="6"/>
      <c r="D104" s="7">
        <v>3100</v>
      </c>
      <c r="E104" s="7">
        <v>3100</v>
      </c>
      <c r="F104" s="7">
        <v>2349</v>
      </c>
      <c r="G104" s="7">
        <v>1996</v>
      </c>
      <c r="H104" s="7">
        <v>0</v>
      </c>
      <c r="I104" s="8">
        <v>0</v>
      </c>
      <c r="J104" s="7">
        <v>0</v>
      </c>
      <c r="K104" s="8">
        <v>0</v>
      </c>
      <c r="L104" s="7">
        <v>19</v>
      </c>
      <c r="M104" s="7">
        <f t="shared" si="4"/>
        <v>372</v>
      </c>
      <c r="N104" s="9">
        <f t="shared" si="5"/>
        <v>0.12</v>
      </c>
      <c r="O104" s="5">
        <v>60</v>
      </c>
      <c r="P104" s="5">
        <v>0</v>
      </c>
      <c r="Q104" s="5">
        <v>0</v>
      </c>
      <c r="R104" s="5">
        <f t="shared" si="6"/>
        <v>60</v>
      </c>
      <c r="S104" s="7">
        <f t="shared" si="7"/>
        <v>22320</v>
      </c>
      <c r="T104" s="10" t="s">
        <v>31</v>
      </c>
      <c r="U104" s="11" t="s">
        <v>32</v>
      </c>
      <c r="V104" s="10" t="s">
        <v>33</v>
      </c>
      <c r="W104" s="10" t="s">
        <v>34</v>
      </c>
      <c r="X104" s="10" t="s">
        <v>35</v>
      </c>
      <c r="Y104" s="10" t="s">
        <v>36</v>
      </c>
      <c r="Z104" s="10" t="s">
        <v>36</v>
      </c>
      <c r="AA104" s="10" t="s">
        <v>36</v>
      </c>
      <c r="AB104" s="10"/>
      <c r="AC104" s="10"/>
      <c r="AD104" s="10" t="s">
        <v>36</v>
      </c>
      <c r="AE104" s="10" t="s">
        <v>38</v>
      </c>
      <c r="AF104" s="10" t="s">
        <v>38</v>
      </c>
      <c r="AG104" s="5">
        <v>5</v>
      </c>
      <c r="AH104" s="10"/>
    </row>
    <row r="105" spans="1:34" ht="75.75" thickBot="1" x14ac:dyDescent="0.5">
      <c r="A105" s="5">
        <v>102</v>
      </c>
      <c r="B105" s="6">
        <v>43125</v>
      </c>
      <c r="C105" s="6"/>
      <c r="D105" s="7">
        <v>7700</v>
      </c>
      <c r="E105" s="7">
        <v>7700</v>
      </c>
      <c r="F105" s="7">
        <v>6371</v>
      </c>
      <c r="G105" s="7">
        <v>5489</v>
      </c>
      <c r="H105" s="7">
        <v>0</v>
      </c>
      <c r="I105" s="8">
        <v>0</v>
      </c>
      <c r="J105" s="7">
        <v>0</v>
      </c>
      <c r="K105" s="8">
        <v>0</v>
      </c>
      <c r="L105" s="7">
        <v>108</v>
      </c>
      <c r="M105" s="7">
        <f t="shared" si="4"/>
        <v>990</v>
      </c>
      <c r="N105" s="9">
        <f t="shared" si="5"/>
        <v>0.12857142857142856</v>
      </c>
      <c r="O105" s="5">
        <v>17</v>
      </c>
      <c r="P105" s="5">
        <v>2</v>
      </c>
      <c r="Q105" s="5">
        <v>0</v>
      </c>
      <c r="R105" s="5">
        <f t="shared" si="6"/>
        <v>5.666666666666667</v>
      </c>
      <c r="S105" s="7">
        <f t="shared" si="7"/>
        <v>8415</v>
      </c>
      <c r="T105" s="10" t="s">
        <v>31</v>
      </c>
      <c r="U105" s="11" t="s">
        <v>32</v>
      </c>
      <c r="V105" s="10" t="s">
        <v>33</v>
      </c>
      <c r="W105" s="10" t="s">
        <v>34</v>
      </c>
      <c r="X105" s="10" t="s">
        <v>35</v>
      </c>
      <c r="Y105" s="10" t="s">
        <v>36</v>
      </c>
      <c r="Z105" s="10" t="s">
        <v>36</v>
      </c>
      <c r="AA105" s="10" t="s">
        <v>36</v>
      </c>
      <c r="AB105" s="10"/>
      <c r="AC105" s="10"/>
      <c r="AD105" s="10" t="s">
        <v>36</v>
      </c>
      <c r="AE105" s="10" t="s">
        <v>38</v>
      </c>
      <c r="AF105" s="10" t="s">
        <v>38</v>
      </c>
      <c r="AG105" s="5">
        <v>5</v>
      </c>
      <c r="AH105" s="10"/>
    </row>
    <row r="106" spans="1:34" ht="75.75" thickBot="1" x14ac:dyDescent="0.5">
      <c r="A106" s="5">
        <v>103</v>
      </c>
      <c r="B106" s="6">
        <v>43125</v>
      </c>
      <c r="C106" s="6"/>
      <c r="D106" s="7">
        <v>4500</v>
      </c>
      <c r="E106" s="7">
        <v>4500</v>
      </c>
      <c r="F106" s="7">
        <v>3539</v>
      </c>
      <c r="G106" s="7">
        <v>2296</v>
      </c>
      <c r="H106" s="7">
        <v>0</v>
      </c>
      <c r="I106" s="8">
        <v>0</v>
      </c>
      <c r="J106" s="7">
        <v>0</v>
      </c>
      <c r="K106" s="8">
        <v>0</v>
      </c>
      <c r="L106" s="7">
        <v>22</v>
      </c>
      <c r="M106" s="7">
        <f t="shared" si="4"/>
        <v>1265</v>
      </c>
      <c r="N106" s="9">
        <f t="shared" si="5"/>
        <v>0.28111111111111109</v>
      </c>
      <c r="O106" s="5">
        <v>9</v>
      </c>
      <c r="P106" s="5">
        <v>1</v>
      </c>
      <c r="Q106" s="5">
        <v>1</v>
      </c>
      <c r="R106" s="5">
        <f t="shared" si="6"/>
        <v>4.5</v>
      </c>
      <c r="S106" s="7">
        <f t="shared" si="7"/>
        <v>11385</v>
      </c>
      <c r="T106" s="10" t="s">
        <v>31</v>
      </c>
      <c r="U106" s="11" t="s">
        <v>32</v>
      </c>
      <c r="V106" s="10" t="s">
        <v>33</v>
      </c>
      <c r="W106" s="10" t="s">
        <v>34</v>
      </c>
      <c r="X106" s="10" t="s">
        <v>35</v>
      </c>
      <c r="Y106" s="10" t="s">
        <v>36</v>
      </c>
      <c r="Z106" s="10" t="s">
        <v>36</v>
      </c>
      <c r="AA106" s="10" t="s">
        <v>36</v>
      </c>
      <c r="AB106" s="10"/>
      <c r="AC106" s="10"/>
      <c r="AD106" s="10" t="s">
        <v>36</v>
      </c>
      <c r="AE106" s="10" t="s">
        <v>38</v>
      </c>
      <c r="AF106" s="10" t="s">
        <v>38</v>
      </c>
      <c r="AG106" s="5">
        <v>10</v>
      </c>
      <c r="AH106" s="10"/>
    </row>
    <row r="107" spans="1:34" ht="75.75" thickBot="1" x14ac:dyDescent="0.5">
      <c r="A107" s="5">
        <v>104</v>
      </c>
      <c r="B107" s="6">
        <v>43125</v>
      </c>
      <c r="C107" s="6"/>
      <c r="D107" s="7">
        <v>3800</v>
      </c>
      <c r="E107" s="7">
        <v>3800</v>
      </c>
      <c r="F107" s="7">
        <v>2944</v>
      </c>
      <c r="G107" s="7">
        <v>1956</v>
      </c>
      <c r="H107" s="7">
        <v>0</v>
      </c>
      <c r="I107" s="8">
        <v>0</v>
      </c>
      <c r="J107" s="7">
        <v>0</v>
      </c>
      <c r="K107" s="8">
        <v>0</v>
      </c>
      <c r="L107" s="7">
        <v>19</v>
      </c>
      <c r="M107" s="7">
        <f t="shared" si="4"/>
        <v>1007</v>
      </c>
      <c r="N107" s="9">
        <f t="shared" si="5"/>
        <v>0.26500000000000001</v>
      </c>
      <c r="O107" s="5">
        <v>15</v>
      </c>
      <c r="P107" s="5">
        <v>4</v>
      </c>
      <c r="Q107" s="5">
        <v>10</v>
      </c>
      <c r="R107" s="5">
        <f t="shared" si="6"/>
        <v>3</v>
      </c>
      <c r="S107" s="7">
        <f t="shared" si="7"/>
        <v>3776.25</v>
      </c>
      <c r="T107" s="10" t="s">
        <v>31</v>
      </c>
      <c r="U107" s="11" t="s">
        <v>32</v>
      </c>
      <c r="V107" s="10" t="s">
        <v>33</v>
      </c>
      <c r="W107" s="10" t="s">
        <v>34</v>
      </c>
      <c r="X107" s="10" t="s">
        <v>35</v>
      </c>
      <c r="Y107" s="10" t="s">
        <v>36</v>
      </c>
      <c r="Z107" s="10" t="s">
        <v>36</v>
      </c>
      <c r="AA107" s="10" t="s">
        <v>36</v>
      </c>
      <c r="AB107" s="10"/>
      <c r="AC107" s="10"/>
      <c r="AD107" s="10" t="s">
        <v>36</v>
      </c>
      <c r="AE107" s="10" t="s">
        <v>38</v>
      </c>
      <c r="AF107" s="10" t="s">
        <v>38</v>
      </c>
      <c r="AG107" s="5">
        <v>9</v>
      </c>
      <c r="AH107" s="10"/>
    </row>
    <row r="108" spans="1:34" ht="75.75" thickBot="1" x14ac:dyDescent="0.5">
      <c r="A108" s="5">
        <v>105</v>
      </c>
      <c r="B108" s="6">
        <v>43126</v>
      </c>
      <c r="C108" s="6"/>
      <c r="D108" s="7">
        <v>2780</v>
      </c>
      <c r="E108" s="7">
        <v>2780</v>
      </c>
      <c r="F108" s="7">
        <v>2077</v>
      </c>
      <c r="G108" s="7">
        <v>1407</v>
      </c>
      <c r="H108" s="7">
        <v>0</v>
      </c>
      <c r="I108" s="8">
        <v>0</v>
      </c>
      <c r="J108" s="7">
        <v>0</v>
      </c>
      <c r="K108" s="8">
        <v>0</v>
      </c>
      <c r="L108" s="7">
        <v>14</v>
      </c>
      <c r="M108" s="7">
        <f t="shared" si="4"/>
        <v>684</v>
      </c>
      <c r="N108" s="9">
        <f t="shared" si="5"/>
        <v>0.24604316546762589</v>
      </c>
      <c r="O108" s="5">
        <v>12</v>
      </c>
      <c r="P108" s="5">
        <v>4</v>
      </c>
      <c r="Q108" s="5">
        <v>8</v>
      </c>
      <c r="R108" s="5">
        <f t="shared" si="6"/>
        <v>2.4</v>
      </c>
      <c r="S108" s="7">
        <f t="shared" si="7"/>
        <v>2052</v>
      </c>
      <c r="T108" s="10" t="s">
        <v>31</v>
      </c>
      <c r="U108" s="11" t="s">
        <v>32</v>
      </c>
      <c r="V108" s="10" t="s">
        <v>33</v>
      </c>
      <c r="W108" s="10" t="s">
        <v>34</v>
      </c>
      <c r="X108" s="10" t="s">
        <v>35</v>
      </c>
      <c r="Y108" s="10" t="s">
        <v>36</v>
      </c>
      <c r="Z108" s="10" t="s">
        <v>36</v>
      </c>
      <c r="AA108" s="10" t="s">
        <v>36</v>
      </c>
      <c r="AB108" s="10"/>
      <c r="AC108" s="10"/>
      <c r="AD108" s="10" t="s">
        <v>36</v>
      </c>
      <c r="AE108" s="10" t="s">
        <v>38</v>
      </c>
      <c r="AF108" s="10" t="s">
        <v>38</v>
      </c>
      <c r="AG108" s="5">
        <v>8</v>
      </c>
      <c r="AH108" s="10"/>
    </row>
    <row r="109" spans="1:34" ht="75.75" thickBot="1" x14ac:dyDescent="0.5">
      <c r="A109" s="5">
        <v>106</v>
      </c>
      <c r="B109" s="6">
        <v>43126</v>
      </c>
      <c r="C109" s="6"/>
      <c r="D109" s="7">
        <v>2592</v>
      </c>
      <c r="E109" s="7">
        <v>2592</v>
      </c>
      <c r="F109" s="7">
        <v>1917</v>
      </c>
      <c r="G109" s="7">
        <v>1296</v>
      </c>
      <c r="H109" s="7">
        <v>0</v>
      </c>
      <c r="I109" s="8">
        <v>0</v>
      </c>
      <c r="J109" s="7">
        <v>0</v>
      </c>
      <c r="K109" s="8">
        <v>0</v>
      </c>
      <c r="L109" s="7">
        <v>24</v>
      </c>
      <c r="M109" s="7">
        <f t="shared" si="4"/>
        <v>645</v>
      </c>
      <c r="N109" s="9">
        <f t="shared" si="5"/>
        <v>0.24884259259259259</v>
      </c>
      <c r="O109" s="5">
        <v>13</v>
      </c>
      <c r="P109" s="5">
        <v>1</v>
      </c>
      <c r="Q109" s="5">
        <v>1</v>
      </c>
      <c r="R109" s="5">
        <f t="shared" si="6"/>
        <v>6.5</v>
      </c>
      <c r="S109" s="7">
        <f t="shared" si="7"/>
        <v>8385</v>
      </c>
      <c r="T109" s="10" t="s">
        <v>31</v>
      </c>
      <c r="U109" s="11" t="s">
        <v>32</v>
      </c>
      <c r="V109" s="10" t="s">
        <v>33</v>
      </c>
      <c r="W109" s="10" t="s">
        <v>34</v>
      </c>
      <c r="X109" s="10" t="s">
        <v>35</v>
      </c>
      <c r="Y109" s="10" t="s">
        <v>36</v>
      </c>
      <c r="Z109" s="10" t="s">
        <v>36</v>
      </c>
      <c r="AA109" s="10" t="s">
        <v>36</v>
      </c>
      <c r="AB109" s="10"/>
      <c r="AC109" s="10"/>
      <c r="AD109" s="10" t="s">
        <v>36</v>
      </c>
      <c r="AE109" s="10" t="s">
        <v>38</v>
      </c>
      <c r="AF109" s="10" t="s">
        <v>38</v>
      </c>
      <c r="AG109" s="5">
        <v>11</v>
      </c>
      <c r="AH109" s="10"/>
    </row>
    <row r="110" spans="1:34" ht="75.75" thickBot="1" x14ac:dyDescent="0.5">
      <c r="A110" s="5">
        <v>107</v>
      </c>
      <c r="B110" s="6">
        <v>43126</v>
      </c>
      <c r="C110" s="6"/>
      <c r="D110" s="7">
        <v>2980</v>
      </c>
      <c r="E110" s="7">
        <v>2980</v>
      </c>
      <c r="F110" s="7">
        <v>2204</v>
      </c>
      <c r="G110" s="7">
        <v>1404</v>
      </c>
      <c r="H110" s="7">
        <v>0</v>
      </c>
      <c r="I110" s="8">
        <v>0</v>
      </c>
      <c r="J110" s="7">
        <v>0</v>
      </c>
      <c r="K110" s="8">
        <v>0</v>
      </c>
      <c r="L110" s="7">
        <v>14</v>
      </c>
      <c r="M110" s="7">
        <f t="shared" si="4"/>
        <v>814</v>
      </c>
      <c r="N110" s="9">
        <f t="shared" si="5"/>
        <v>0.27315436241610741</v>
      </c>
      <c r="O110" s="5">
        <v>5</v>
      </c>
      <c r="P110" s="5">
        <v>1</v>
      </c>
      <c r="Q110" s="5">
        <v>2</v>
      </c>
      <c r="R110" s="5">
        <f t="shared" si="6"/>
        <v>2.5</v>
      </c>
      <c r="S110" s="7">
        <f t="shared" si="7"/>
        <v>4070</v>
      </c>
      <c r="T110" s="10" t="s">
        <v>31</v>
      </c>
      <c r="U110" s="11" t="s">
        <v>32</v>
      </c>
      <c r="V110" s="10" t="s">
        <v>33</v>
      </c>
      <c r="W110" s="10" t="s">
        <v>34</v>
      </c>
      <c r="X110" s="10" t="s">
        <v>35</v>
      </c>
      <c r="Y110" s="10" t="s">
        <v>36</v>
      </c>
      <c r="Z110" s="10" t="s">
        <v>36</v>
      </c>
      <c r="AA110" s="10" t="s">
        <v>36</v>
      </c>
      <c r="AB110" s="10"/>
      <c r="AC110" s="10"/>
      <c r="AD110" s="10" t="s">
        <v>36</v>
      </c>
      <c r="AE110" s="10" t="s">
        <v>38</v>
      </c>
      <c r="AF110" s="10" t="s">
        <v>38</v>
      </c>
      <c r="AG110" s="5">
        <v>25</v>
      </c>
      <c r="AH110" s="10"/>
    </row>
    <row r="111" spans="1:34" ht="75.75" thickBot="1" x14ac:dyDescent="0.5">
      <c r="A111" s="5">
        <v>108</v>
      </c>
      <c r="B111" s="6">
        <v>43129</v>
      </c>
      <c r="C111" s="6"/>
      <c r="D111" s="7">
        <v>3770</v>
      </c>
      <c r="E111" s="7">
        <v>3770</v>
      </c>
      <c r="F111" s="7">
        <v>2918</v>
      </c>
      <c r="G111" s="7">
        <v>1584</v>
      </c>
      <c r="H111" s="7">
        <v>0</v>
      </c>
      <c r="I111" s="8">
        <v>0</v>
      </c>
      <c r="J111" s="7">
        <v>0</v>
      </c>
      <c r="K111" s="8">
        <v>0</v>
      </c>
      <c r="L111" s="7">
        <v>15</v>
      </c>
      <c r="M111" s="7">
        <f t="shared" si="4"/>
        <v>1349</v>
      </c>
      <c r="N111" s="9">
        <f t="shared" si="5"/>
        <v>0.35782493368700263</v>
      </c>
      <c r="O111" s="5">
        <v>9</v>
      </c>
      <c r="P111" s="5">
        <v>1</v>
      </c>
      <c r="Q111" s="5">
        <v>5</v>
      </c>
      <c r="R111" s="5">
        <f t="shared" si="6"/>
        <v>4.5</v>
      </c>
      <c r="S111" s="7">
        <f t="shared" si="7"/>
        <v>12141</v>
      </c>
      <c r="T111" s="10" t="s">
        <v>31</v>
      </c>
      <c r="U111" s="11" t="s">
        <v>32</v>
      </c>
      <c r="V111" s="10" t="s">
        <v>33</v>
      </c>
      <c r="W111" s="10" t="s">
        <v>34</v>
      </c>
      <c r="X111" s="10" t="s">
        <v>35</v>
      </c>
      <c r="Y111" s="10" t="s">
        <v>36</v>
      </c>
      <c r="Z111" s="10" t="s">
        <v>36</v>
      </c>
      <c r="AA111" s="10" t="s">
        <v>36</v>
      </c>
      <c r="AB111" s="10"/>
      <c r="AC111" s="10"/>
      <c r="AD111" s="10" t="s">
        <v>36</v>
      </c>
      <c r="AE111" s="10" t="s">
        <v>38</v>
      </c>
      <c r="AF111" s="10" t="s">
        <v>38</v>
      </c>
      <c r="AG111" s="5">
        <v>15</v>
      </c>
      <c r="AH111" s="10"/>
    </row>
    <row r="112" spans="1:34" ht="75.75" thickBot="1" x14ac:dyDescent="0.5">
      <c r="A112" s="5">
        <v>109</v>
      </c>
      <c r="B112" s="6">
        <v>43129</v>
      </c>
      <c r="C112" s="6"/>
      <c r="D112" s="7">
        <v>2810</v>
      </c>
      <c r="E112" s="7">
        <v>2810</v>
      </c>
      <c r="F112" s="7">
        <v>2284</v>
      </c>
      <c r="G112" s="7">
        <v>1750</v>
      </c>
      <c r="H112" s="7">
        <v>0</v>
      </c>
      <c r="I112" s="8">
        <v>0</v>
      </c>
      <c r="J112" s="7">
        <v>0</v>
      </c>
      <c r="K112" s="8">
        <v>0</v>
      </c>
      <c r="L112" s="7">
        <v>17</v>
      </c>
      <c r="M112" s="7">
        <f t="shared" si="4"/>
        <v>551</v>
      </c>
      <c r="N112" s="9">
        <f t="shared" si="5"/>
        <v>0.19608540925266904</v>
      </c>
      <c r="O112" s="5">
        <v>12</v>
      </c>
      <c r="P112" s="5">
        <v>0</v>
      </c>
      <c r="Q112" s="5">
        <v>0</v>
      </c>
      <c r="R112" s="5">
        <f t="shared" si="6"/>
        <v>12</v>
      </c>
      <c r="S112" s="7">
        <f t="shared" si="7"/>
        <v>6612</v>
      </c>
      <c r="T112" s="10" t="s">
        <v>31</v>
      </c>
      <c r="U112" s="11" t="s">
        <v>32</v>
      </c>
      <c r="V112" s="10" t="s">
        <v>33</v>
      </c>
      <c r="W112" s="10" t="s">
        <v>34</v>
      </c>
      <c r="X112" s="10" t="s">
        <v>35</v>
      </c>
      <c r="Y112" s="10" t="s">
        <v>36</v>
      </c>
      <c r="Z112" s="10" t="s">
        <v>36</v>
      </c>
      <c r="AA112" s="10" t="s">
        <v>36</v>
      </c>
      <c r="AB112" s="10"/>
      <c r="AC112" s="10"/>
      <c r="AD112" s="10" t="s">
        <v>36</v>
      </c>
      <c r="AE112" s="10" t="s">
        <v>38</v>
      </c>
      <c r="AF112" s="10" t="s">
        <v>38</v>
      </c>
      <c r="AG112" s="5">
        <v>4</v>
      </c>
      <c r="AH112" s="10"/>
    </row>
    <row r="113" spans="1:34" ht="75.75" thickBot="1" x14ac:dyDescent="0.5">
      <c r="A113" s="5">
        <v>110</v>
      </c>
      <c r="B113" s="6">
        <v>43129</v>
      </c>
      <c r="C113" s="6"/>
      <c r="D113" s="7">
        <v>3200</v>
      </c>
      <c r="E113" s="7">
        <v>3200</v>
      </c>
      <c r="F113" s="7">
        <v>2434</v>
      </c>
      <c r="G113" s="7">
        <v>1856</v>
      </c>
      <c r="H113" s="7">
        <v>0</v>
      </c>
      <c r="I113" s="8">
        <v>0</v>
      </c>
      <c r="J113" s="7">
        <v>0</v>
      </c>
      <c r="K113" s="8">
        <v>0</v>
      </c>
      <c r="L113" s="7">
        <v>18</v>
      </c>
      <c r="M113" s="7">
        <f t="shared" si="4"/>
        <v>596</v>
      </c>
      <c r="N113" s="9">
        <f t="shared" si="5"/>
        <v>0.18625</v>
      </c>
      <c r="O113" s="5">
        <v>6</v>
      </c>
      <c r="P113" s="5">
        <v>2</v>
      </c>
      <c r="Q113" s="5">
        <v>2</v>
      </c>
      <c r="R113" s="5">
        <f t="shared" si="6"/>
        <v>2</v>
      </c>
      <c r="S113" s="7">
        <f t="shared" si="7"/>
        <v>1788</v>
      </c>
      <c r="T113" s="10" t="s">
        <v>31</v>
      </c>
      <c r="U113" s="11" t="s">
        <v>32</v>
      </c>
      <c r="V113" s="10" t="s">
        <v>33</v>
      </c>
      <c r="W113" s="10" t="s">
        <v>34</v>
      </c>
      <c r="X113" s="10" t="s">
        <v>35</v>
      </c>
      <c r="Y113" s="10" t="s">
        <v>36</v>
      </c>
      <c r="Z113" s="10" t="s">
        <v>36</v>
      </c>
      <c r="AA113" s="10" t="s">
        <v>36</v>
      </c>
      <c r="AB113" s="10"/>
      <c r="AC113" s="10"/>
      <c r="AD113" s="10" t="s">
        <v>36</v>
      </c>
      <c r="AE113" s="10" t="s">
        <v>38</v>
      </c>
      <c r="AF113" s="10" t="s">
        <v>38</v>
      </c>
      <c r="AG113" s="5">
        <v>12</v>
      </c>
      <c r="AH113" s="10"/>
    </row>
    <row r="114" spans="1:34" ht="75.75" thickBot="1" x14ac:dyDescent="0.5">
      <c r="A114" s="5">
        <v>111</v>
      </c>
      <c r="B114" s="6">
        <v>43130</v>
      </c>
      <c r="C114" s="6"/>
      <c r="D114" s="7">
        <v>4880</v>
      </c>
      <c r="E114" s="7">
        <v>4880</v>
      </c>
      <c r="F114" s="7">
        <v>3862</v>
      </c>
      <c r="G114" s="7">
        <v>2422</v>
      </c>
      <c r="H114" s="7">
        <v>0</v>
      </c>
      <c r="I114" s="8">
        <v>0</v>
      </c>
      <c r="J114" s="7">
        <v>0</v>
      </c>
      <c r="K114" s="8">
        <v>0</v>
      </c>
      <c r="L114" s="7">
        <v>24</v>
      </c>
      <c r="M114" s="7">
        <f t="shared" si="4"/>
        <v>1464</v>
      </c>
      <c r="N114" s="9">
        <f t="shared" si="5"/>
        <v>0.3</v>
      </c>
      <c r="O114" s="5">
        <v>20</v>
      </c>
      <c r="P114" s="5">
        <v>5</v>
      </c>
      <c r="Q114" s="5">
        <v>7</v>
      </c>
      <c r="R114" s="5">
        <f t="shared" si="6"/>
        <v>3.3333333333333335</v>
      </c>
      <c r="S114" s="7">
        <f t="shared" si="7"/>
        <v>5856</v>
      </c>
      <c r="T114" s="10" t="s">
        <v>31</v>
      </c>
      <c r="U114" s="11" t="s">
        <v>32</v>
      </c>
      <c r="V114" s="10" t="s">
        <v>33</v>
      </c>
      <c r="W114" s="10" t="s">
        <v>34</v>
      </c>
      <c r="X114" s="10" t="s">
        <v>35</v>
      </c>
      <c r="Y114" s="10" t="s">
        <v>36</v>
      </c>
      <c r="Z114" s="10" t="s">
        <v>36</v>
      </c>
      <c r="AA114" s="10" t="s">
        <v>36</v>
      </c>
      <c r="AB114" s="10"/>
      <c r="AC114" s="10"/>
      <c r="AD114" s="10" t="s">
        <v>36</v>
      </c>
      <c r="AE114" s="10" t="s">
        <v>38</v>
      </c>
      <c r="AF114" s="10" t="s">
        <v>38</v>
      </c>
      <c r="AG114" s="5">
        <v>77</v>
      </c>
      <c r="AH114" s="10"/>
    </row>
    <row r="115" spans="1:34" ht="75.75" thickBot="1" x14ac:dyDescent="0.5">
      <c r="A115" s="5">
        <v>112</v>
      </c>
      <c r="B115" s="6">
        <v>43130</v>
      </c>
      <c r="C115" s="6"/>
      <c r="D115" s="7">
        <v>4500</v>
      </c>
      <c r="E115" s="7">
        <v>4500</v>
      </c>
      <c r="F115" s="7">
        <v>3679</v>
      </c>
      <c r="G115" s="7">
        <v>3150</v>
      </c>
      <c r="H115" s="7">
        <v>0</v>
      </c>
      <c r="I115" s="8">
        <v>0</v>
      </c>
      <c r="J115" s="7">
        <v>0</v>
      </c>
      <c r="K115" s="8">
        <v>0</v>
      </c>
      <c r="L115" s="7">
        <v>31</v>
      </c>
      <c r="M115" s="7">
        <f t="shared" si="4"/>
        <v>560</v>
      </c>
      <c r="N115" s="9">
        <f t="shared" si="5"/>
        <v>0.12444444444444444</v>
      </c>
      <c r="O115" s="5">
        <v>25</v>
      </c>
      <c r="P115" s="5">
        <v>1</v>
      </c>
      <c r="Q115" s="5">
        <v>3</v>
      </c>
      <c r="R115" s="5">
        <f t="shared" si="6"/>
        <v>12.5</v>
      </c>
      <c r="S115" s="7">
        <f t="shared" si="7"/>
        <v>14000</v>
      </c>
      <c r="T115" s="10" t="s">
        <v>31</v>
      </c>
      <c r="U115" s="11" t="s">
        <v>32</v>
      </c>
      <c r="V115" s="10" t="s">
        <v>33</v>
      </c>
      <c r="W115" s="10" t="s">
        <v>34</v>
      </c>
      <c r="X115" s="10" t="s">
        <v>35</v>
      </c>
      <c r="Y115" s="10" t="s">
        <v>36</v>
      </c>
      <c r="Z115" s="10" t="s">
        <v>36</v>
      </c>
      <c r="AA115" s="10" t="s">
        <v>36</v>
      </c>
      <c r="AB115" s="10"/>
      <c r="AC115" s="10"/>
      <c r="AD115" s="10" t="s">
        <v>36</v>
      </c>
      <c r="AE115" s="10" t="s">
        <v>38</v>
      </c>
      <c r="AF115" s="10" t="s">
        <v>38</v>
      </c>
      <c r="AG115" s="5">
        <v>5</v>
      </c>
      <c r="AH115" s="10"/>
    </row>
    <row r="116" spans="1:34" ht="75.75" thickBot="1" x14ac:dyDescent="0.5">
      <c r="A116" s="5">
        <v>113</v>
      </c>
      <c r="B116" s="6">
        <v>43130</v>
      </c>
      <c r="C116" s="6"/>
      <c r="D116" s="7">
        <v>22389</v>
      </c>
      <c r="E116" s="7">
        <v>22389</v>
      </c>
      <c r="F116" s="7">
        <v>20269</v>
      </c>
      <c r="G116" s="7">
        <v>15800</v>
      </c>
      <c r="H116" s="7">
        <v>0</v>
      </c>
      <c r="I116" s="8">
        <v>0</v>
      </c>
      <c r="J116" s="7">
        <v>0</v>
      </c>
      <c r="K116" s="8">
        <v>0</v>
      </c>
      <c r="L116" s="7">
        <v>158</v>
      </c>
      <c r="M116" s="7">
        <f t="shared" si="4"/>
        <v>4627</v>
      </c>
      <c r="N116" s="9">
        <f t="shared" si="5"/>
        <v>0.20666398677922193</v>
      </c>
      <c r="O116" s="5">
        <v>23</v>
      </c>
      <c r="P116" s="5">
        <v>0</v>
      </c>
      <c r="Q116" s="5">
        <v>0</v>
      </c>
      <c r="R116" s="5">
        <f t="shared" si="6"/>
        <v>23</v>
      </c>
      <c r="S116" s="7">
        <f t="shared" si="7"/>
        <v>106421</v>
      </c>
      <c r="T116" s="10" t="s">
        <v>31</v>
      </c>
      <c r="U116" s="11" t="s">
        <v>32</v>
      </c>
      <c r="V116" s="10" t="s">
        <v>33</v>
      </c>
      <c r="W116" s="10" t="s">
        <v>34</v>
      </c>
      <c r="X116" s="10" t="s">
        <v>35</v>
      </c>
      <c r="Y116" s="10" t="s">
        <v>36</v>
      </c>
      <c r="Z116" s="10" t="s">
        <v>36</v>
      </c>
      <c r="AA116" s="10" t="s">
        <v>36</v>
      </c>
      <c r="AB116" s="10"/>
      <c r="AC116" s="10"/>
      <c r="AD116" s="10" t="s">
        <v>36</v>
      </c>
      <c r="AE116" s="10" t="s">
        <v>38</v>
      </c>
      <c r="AF116" s="10" t="s">
        <v>38</v>
      </c>
      <c r="AG116" s="5">
        <v>22</v>
      </c>
      <c r="AH116" s="10"/>
    </row>
    <row r="117" spans="1:34" ht="75.75" thickBot="1" x14ac:dyDescent="0.5">
      <c r="A117" s="5">
        <v>114</v>
      </c>
      <c r="B117" s="6">
        <v>43131</v>
      </c>
      <c r="C117" s="6"/>
      <c r="D117" s="7">
        <v>2295</v>
      </c>
      <c r="E117" s="7">
        <v>2295</v>
      </c>
      <c r="F117" s="7">
        <v>1728</v>
      </c>
      <c r="G117" s="7">
        <v>800</v>
      </c>
      <c r="H117" s="7">
        <v>0</v>
      </c>
      <c r="I117" s="8">
        <v>0</v>
      </c>
      <c r="J117" s="7">
        <v>0</v>
      </c>
      <c r="K117" s="8">
        <v>0</v>
      </c>
      <c r="L117" s="7">
        <v>8</v>
      </c>
      <c r="M117" s="7">
        <f t="shared" si="4"/>
        <v>936</v>
      </c>
      <c r="N117" s="9">
        <f t="shared" si="5"/>
        <v>0.40784313725490196</v>
      </c>
      <c r="O117" s="5">
        <v>24</v>
      </c>
      <c r="P117" s="5">
        <v>0</v>
      </c>
      <c r="Q117" s="5">
        <v>0</v>
      </c>
      <c r="R117" s="5">
        <f t="shared" si="6"/>
        <v>24</v>
      </c>
      <c r="S117" s="7">
        <f t="shared" si="7"/>
        <v>22464</v>
      </c>
      <c r="T117" s="10" t="s">
        <v>31</v>
      </c>
      <c r="U117" s="11" t="s">
        <v>32</v>
      </c>
      <c r="V117" s="10" t="s">
        <v>33</v>
      </c>
      <c r="W117" s="10" t="s">
        <v>34</v>
      </c>
      <c r="X117" s="10" t="s">
        <v>35</v>
      </c>
      <c r="Y117" s="10" t="s">
        <v>36</v>
      </c>
      <c r="Z117" s="10" t="s">
        <v>36</v>
      </c>
      <c r="AA117" s="10" t="s">
        <v>36</v>
      </c>
      <c r="AB117" s="10"/>
      <c r="AC117" s="10"/>
      <c r="AD117" s="10" t="s">
        <v>36</v>
      </c>
      <c r="AE117" s="10" t="s">
        <v>38</v>
      </c>
      <c r="AF117" s="10" t="s">
        <v>38</v>
      </c>
      <c r="AG117" s="5">
        <v>23</v>
      </c>
      <c r="AH117" s="10"/>
    </row>
    <row r="118" spans="1:34" ht="75.75" thickBot="1" x14ac:dyDescent="0.5">
      <c r="A118" s="5">
        <v>115</v>
      </c>
      <c r="B118" s="6">
        <v>43132</v>
      </c>
      <c r="C118" s="6"/>
      <c r="D118" s="7">
        <v>7154</v>
      </c>
      <c r="E118" s="7">
        <v>7154</v>
      </c>
      <c r="F118" s="7">
        <v>5795</v>
      </c>
      <c r="G118" s="7">
        <v>4863</v>
      </c>
      <c r="H118" s="7">
        <v>4863</v>
      </c>
      <c r="I118" s="8">
        <v>1</v>
      </c>
      <c r="J118" s="7">
        <v>0</v>
      </c>
      <c r="K118" s="8">
        <v>0</v>
      </c>
      <c r="L118" s="7">
        <v>48</v>
      </c>
      <c r="M118" s="7">
        <f t="shared" si="4"/>
        <v>980</v>
      </c>
      <c r="N118" s="9">
        <f t="shared" si="5"/>
        <v>0.13698630136986301</v>
      </c>
      <c r="O118" s="5">
        <v>10</v>
      </c>
      <c r="P118" s="5">
        <v>2</v>
      </c>
      <c r="Q118" s="5">
        <v>2</v>
      </c>
      <c r="R118" s="5">
        <f t="shared" si="6"/>
        <v>3.3333333333333335</v>
      </c>
      <c r="S118" s="7">
        <f t="shared" si="7"/>
        <v>4900</v>
      </c>
      <c r="T118" s="10" t="s">
        <v>31</v>
      </c>
      <c r="U118" s="11" t="s">
        <v>32</v>
      </c>
      <c r="V118" s="10" t="s">
        <v>33</v>
      </c>
      <c r="W118" s="10" t="s">
        <v>34</v>
      </c>
      <c r="X118" s="10" t="s">
        <v>35</v>
      </c>
      <c r="Y118" s="10" t="s">
        <v>36</v>
      </c>
      <c r="Z118" s="10" t="s">
        <v>36</v>
      </c>
      <c r="AA118" s="10" t="s">
        <v>36</v>
      </c>
      <c r="AB118" s="10"/>
      <c r="AC118" s="10"/>
      <c r="AD118" s="10" t="s">
        <v>36</v>
      </c>
      <c r="AE118" s="10" t="s">
        <v>38</v>
      </c>
      <c r="AF118" s="10" t="s">
        <v>38</v>
      </c>
      <c r="AG118" s="5">
        <v>5</v>
      </c>
      <c r="AH118" s="10"/>
    </row>
    <row r="119" spans="1:34" ht="75.75" thickBot="1" x14ac:dyDescent="0.5">
      <c r="A119" s="5">
        <v>116</v>
      </c>
      <c r="B119" s="6">
        <v>43132</v>
      </c>
      <c r="C119" s="6"/>
      <c r="D119" s="7">
        <v>3000</v>
      </c>
      <c r="E119" s="7">
        <v>3000</v>
      </c>
      <c r="F119" s="7">
        <v>2371</v>
      </c>
      <c r="G119" s="7">
        <v>1620</v>
      </c>
      <c r="H119" s="7">
        <v>0</v>
      </c>
      <c r="I119" s="8">
        <v>0</v>
      </c>
      <c r="J119" s="7">
        <v>0</v>
      </c>
      <c r="K119" s="8">
        <v>0</v>
      </c>
      <c r="L119" s="7">
        <v>16</v>
      </c>
      <c r="M119" s="7">
        <f t="shared" si="4"/>
        <v>767</v>
      </c>
      <c r="N119" s="9">
        <f t="shared" si="5"/>
        <v>0.25566666666666665</v>
      </c>
      <c r="O119" s="5">
        <v>73</v>
      </c>
      <c r="P119" s="5">
        <v>2</v>
      </c>
      <c r="Q119" s="5">
        <v>11</v>
      </c>
      <c r="R119" s="5">
        <f t="shared" si="6"/>
        <v>24.333333333333332</v>
      </c>
      <c r="S119" s="7">
        <f t="shared" si="7"/>
        <v>27995.5</v>
      </c>
      <c r="T119" s="10" t="s">
        <v>31</v>
      </c>
      <c r="U119" s="11" t="s">
        <v>32</v>
      </c>
      <c r="V119" s="10" t="s">
        <v>33</v>
      </c>
      <c r="W119" s="10" t="s">
        <v>34</v>
      </c>
      <c r="X119" s="10" t="s">
        <v>35</v>
      </c>
      <c r="Y119" s="10" t="s">
        <v>36</v>
      </c>
      <c r="Z119" s="10" t="s">
        <v>36</v>
      </c>
      <c r="AA119" s="10" t="s">
        <v>36</v>
      </c>
      <c r="AB119" s="10"/>
      <c r="AC119" s="10"/>
      <c r="AD119" s="10" t="s">
        <v>36</v>
      </c>
      <c r="AE119" s="10" t="s">
        <v>38</v>
      </c>
      <c r="AF119" s="10" t="s">
        <v>38</v>
      </c>
      <c r="AG119" s="5">
        <v>53</v>
      </c>
      <c r="AH119" s="10"/>
    </row>
    <row r="120" spans="1:34" ht="75.75" thickBot="1" x14ac:dyDescent="0.5">
      <c r="A120" s="5">
        <v>117</v>
      </c>
      <c r="B120" s="6">
        <v>43133</v>
      </c>
      <c r="C120" s="6"/>
      <c r="D120" s="7">
        <v>2500</v>
      </c>
      <c r="E120" s="7">
        <v>2500</v>
      </c>
      <c r="F120" s="7">
        <v>1921</v>
      </c>
      <c r="G120" s="7">
        <v>1458</v>
      </c>
      <c r="H120" s="7">
        <v>0</v>
      </c>
      <c r="I120" s="8">
        <v>0</v>
      </c>
      <c r="J120" s="7">
        <v>0</v>
      </c>
      <c r="K120" s="8">
        <v>0</v>
      </c>
      <c r="L120" s="7">
        <v>14</v>
      </c>
      <c r="M120" s="7">
        <f t="shared" si="4"/>
        <v>477</v>
      </c>
      <c r="N120" s="9">
        <f t="shared" si="5"/>
        <v>0.1908</v>
      </c>
      <c r="O120" s="5">
        <v>55</v>
      </c>
      <c r="P120" s="5">
        <v>1</v>
      </c>
      <c r="Q120" s="5">
        <v>5</v>
      </c>
      <c r="R120" s="5">
        <f t="shared" si="6"/>
        <v>27.5</v>
      </c>
      <c r="S120" s="7">
        <f t="shared" si="7"/>
        <v>26235</v>
      </c>
      <c r="T120" s="10" t="s">
        <v>31</v>
      </c>
      <c r="U120" s="11" t="s">
        <v>32</v>
      </c>
      <c r="V120" s="10" t="s">
        <v>33</v>
      </c>
      <c r="W120" s="10" t="s">
        <v>34</v>
      </c>
      <c r="X120" s="10" t="s">
        <v>35</v>
      </c>
      <c r="Y120" s="10" t="s">
        <v>36</v>
      </c>
      <c r="Z120" s="10" t="s">
        <v>36</v>
      </c>
      <c r="AA120" s="10" t="s">
        <v>36</v>
      </c>
      <c r="AB120" s="10"/>
      <c r="AC120" s="10"/>
      <c r="AD120" s="10" t="s">
        <v>36</v>
      </c>
      <c r="AE120" s="10" t="s">
        <v>38</v>
      </c>
      <c r="AF120" s="10" t="s">
        <v>38</v>
      </c>
      <c r="AG120" s="5">
        <v>67</v>
      </c>
      <c r="AH120" s="10"/>
    </row>
    <row r="121" spans="1:34" ht="75.75" thickBot="1" x14ac:dyDescent="0.5">
      <c r="A121" s="5">
        <v>118</v>
      </c>
      <c r="B121" s="6">
        <v>43133</v>
      </c>
      <c r="C121" s="6"/>
      <c r="D121" s="7">
        <v>3520</v>
      </c>
      <c r="E121" s="7">
        <v>3520</v>
      </c>
      <c r="F121" s="7">
        <v>2839</v>
      </c>
      <c r="G121" s="7">
        <v>2350</v>
      </c>
      <c r="H121" s="7">
        <v>0</v>
      </c>
      <c r="I121" s="8">
        <v>0</v>
      </c>
      <c r="J121" s="7">
        <v>0</v>
      </c>
      <c r="K121" s="8">
        <v>0</v>
      </c>
      <c r="L121" s="7">
        <v>23</v>
      </c>
      <c r="M121" s="7">
        <f t="shared" si="4"/>
        <v>512</v>
      </c>
      <c r="N121" s="9">
        <f t="shared" si="5"/>
        <v>0.14545454545454545</v>
      </c>
      <c r="O121" s="5">
        <v>43</v>
      </c>
      <c r="P121" s="5">
        <v>1</v>
      </c>
      <c r="Q121" s="5">
        <v>2</v>
      </c>
      <c r="R121" s="5">
        <f t="shared" si="6"/>
        <v>21.5</v>
      </c>
      <c r="S121" s="7">
        <f t="shared" si="7"/>
        <v>22016</v>
      </c>
      <c r="T121" s="10" t="s">
        <v>31</v>
      </c>
      <c r="U121" s="11" t="s">
        <v>32</v>
      </c>
      <c r="V121" s="10" t="s">
        <v>33</v>
      </c>
      <c r="W121" s="10" t="s">
        <v>34</v>
      </c>
      <c r="X121" s="10" t="s">
        <v>35</v>
      </c>
      <c r="Y121" s="10" t="s">
        <v>36</v>
      </c>
      <c r="Z121" s="10" t="s">
        <v>36</v>
      </c>
      <c r="AA121" s="10" t="s">
        <v>36</v>
      </c>
      <c r="AB121" s="10"/>
      <c r="AC121" s="10"/>
      <c r="AD121" s="10" t="s">
        <v>36</v>
      </c>
      <c r="AE121" s="10" t="s">
        <v>38</v>
      </c>
      <c r="AF121" s="10" t="s">
        <v>38</v>
      </c>
      <c r="AG121" s="5">
        <v>3</v>
      </c>
      <c r="AH121" s="10"/>
    </row>
    <row r="122" spans="1:34" ht="75.75" thickBot="1" x14ac:dyDescent="0.5">
      <c r="A122" s="5">
        <v>119</v>
      </c>
      <c r="B122" s="6">
        <v>43133</v>
      </c>
      <c r="C122" s="6"/>
      <c r="D122" s="7">
        <v>3606</v>
      </c>
      <c r="E122" s="7">
        <v>3606</v>
      </c>
      <c r="F122" s="7">
        <v>2916</v>
      </c>
      <c r="G122" s="7">
        <v>2418</v>
      </c>
      <c r="H122" s="7">
        <v>0</v>
      </c>
      <c r="I122" s="8">
        <v>0</v>
      </c>
      <c r="J122" s="7">
        <v>0</v>
      </c>
      <c r="K122" s="8">
        <v>0</v>
      </c>
      <c r="L122" s="7">
        <v>24</v>
      </c>
      <c r="M122" s="7">
        <f t="shared" si="4"/>
        <v>522</v>
      </c>
      <c r="N122" s="9">
        <f t="shared" si="5"/>
        <v>0.14475873544093179</v>
      </c>
      <c r="O122" s="5">
        <v>16</v>
      </c>
      <c r="P122" s="5">
        <v>2</v>
      </c>
      <c r="Q122" s="5">
        <v>1</v>
      </c>
      <c r="R122" s="5">
        <f t="shared" si="6"/>
        <v>5.333333333333333</v>
      </c>
      <c r="S122" s="7">
        <f t="shared" si="7"/>
        <v>4176</v>
      </c>
      <c r="T122" s="10" t="s">
        <v>31</v>
      </c>
      <c r="U122" s="11" t="s">
        <v>32</v>
      </c>
      <c r="V122" s="10" t="s">
        <v>33</v>
      </c>
      <c r="W122" s="10" t="s">
        <v>34</v>
      </c>
      <c r="X122" s="10" t="s">
        <v>35</v>
      </c>
      <c r="Y122" s="10" t="s">
        <v>36</v>
      </c>
      <c r="Z122" s="10" t="s">
        <v>36</v>
      </c>
      <c r="AA122" s="10" t="s">
        <v>36</v>
      </c>
      <c r="AB122" s="10"/>
      <c r="AC122" s="10"/>
      <c r="AD122" s="10" t="s">
        <v>36</v>
      </c>
      <c r="AE122" s="10" t="s">
        <v>38</v>
      </c>
      <c r="AF122" s="10" t="s">
        <v>38</v>
      </c>
      <c r="AG122" s="5">
        <v>7</v>
      </c>
      <c r="AH122" s="10"/>
    </row>
    <row r="123" spans="1:34" ht="75.75" thickBot="1" x14ac:dyDescent="0.5">
      <c r="A123" s="5">
        <v>120</v>
      </c>
      <c r="B123" s="6">
        <v>43133</v>
      </c>
      <c r="C123" s="6"/>
      <c r="D123" s="7">
        <v>2980</v>
      </c>
      <c r="E123" s="7">
        <v>2980</v>
      </c>
      <c r="F123" s="7">
        <v>2247</v>
      </c>
      <c r="G123" s="7">
        <v>1393</v>
      </c>
      <c r="H123" s="7">
        <v>0</v>
      </c>
      <c r="I123" s="8">
        <v>0</v>
      </c>
      <c r="J123" s="7">
        <v>0</v>
      </c>
      <c r="K123" s="8">
        <v>0</v>
      </c>
      <c r="L123" s="7">
        <v>13</v>
      </c>
      <c r="M123" s="7">
        <f t="shared" si="4"/>
        <v>867</v>
      </c>
      <c r="N123" s="9">
        <f t="shared" si="5"/>
        <v>0.29093959731543623</v>
      </c>
      <c r="O123" s="5">
        <v>14</v>
      </c>
      <c r="P123" s="5">
        <v>1</v>
      </c>
      <c r="Q123" s="5">
        <v>1</v>
      </c>
      <c r="R123" s="5">
        <f t="shared" si="6"/>
        <v>7</v>
      </c>
      <c r="S123" s="7">
        <f t="shared" si="7"/>
        <v>12138</v>
      </c>
      <c r="T123" s="10" t="s">
        <v>31</v>
      </c>
      <c r="U123" s="11" t="s">
        <v>32</v>
      </c>
      <c r="V123" s="10" t="s">
        <v>33</v>
      </c>
      <c r="W123" s="10" t="s">
        <v>34</v>
      </c>
      <c r="X123" s="10" t="s">
        <v>35</v>
      </c>
      <c r="Y123" s="10" t="s">
        <v>36</v>
      </c>
      <c r="Z123" s="10" t="s">
        <v>36</v>
      </c>
      <c r="AA123" s="10" t="s">
        <v>36</v>
      </c>
      <c r="AB123" s="10"/>
      <c r="AC123" s="10"/>
      <c r="AD123" s="10" t="s">
        <v>36</v>
      </c>
      <c r="AE123" s="10" t="s">
        <v>38</v>
      </c>
      <c r="AF123" s="10" t="s">
        <v>38</v>
      </c>
      <c r="AG123" s="5">
        <v>5</v>
      </c>
      <c r="AH123" s="10"/>
    </row>
    <row r="124" spans="1:34" ht="75.75" thickBot="1" x14ac:dyDescent="0.5">
      <c r="A124" s="5">
        <v>121</v>
      </c>
      <c r="B124" s="6">
        <v>43134</v>
      </c>
      <c r="C124" s="6"/>
      <c r="D124" s="7">
        <v>1988</v>
      </c>
      <c r="E124" s="7">
        <v>1988</v>
      </c>
      <c r="F124" s="7">
        <v>1460</v>
      </c>
      <c r="G124" s="7">
        <v>1256</v>
      </c>
      <c r="H124" s="7">
        <v>0</v>
      </c>
      <c r="I124" s="8">
        <v>0</v>
      </c>
      <c r="J124" s="7">
        <v>0</v>
      </c>
      <c r="K124" s="8">
        <v>0</v>
      </c>
      <c r="L124" s="7">
        <v>0</v>
      </c>
      <c r="M124" s="7">
        <f t="shared" si="4"/>
        <v>204</v>
      </c>
      <c r="N124" s="9">
        <f t="shared" si="5"/>
        <v>0.10261569416498995</v>
      </c>
      <c r="O124" s="5">
        <v>53</v>
      </c>
      <c r="P124" s="5">
        <v>2</v>
      </c>
      <c r="Q124" s="5">
        <v>49</v>
      </c>
      <c r="R124" s="5">
        <f t="shared" si="6"/>
        <v>17.666666666666668</v>
      </c>
      <c r="S124" s="7">
        <f t="shared" si="7"/>
        <v>5406</v>
      </c>
      <c r="T124" s="10" t="s">
        <v>31</v>
      </c>
      <c r="U124" s="11" t="s">
        <v>32</v>
      </c>
      <c r="V124" s="10" t="s">
        <v>33</v>
      </c>
      <c r="W124" s="10" t="s">
        <v>34</v>
      </c>
      <c r="X124" s="10" t="s">
        <v>35</v>
      </c>
      <c r="Y124" s="10" t="s">
        <v>36</v>
      </c>
      <c r="Z124" s="10" t="s">
        <v>36</v>
      </c>
      <c r="AA124" s="10" t="s">
        <v>36</v>
      </c>
      <c r="AB124" s="10"/>
      <c r="AC124" s="10"/>
      <c r="AD124" s="10" t="s">
        <v>36</v>
      </c>
      <c r="AE124" s="10" t="s">
        <v>38</v>
      </c>
      <c r="AF124" s="10" t="s">
        <v>38</v>
      </c>
      <c r="AG124" s="5">
        <v>3</v>
      </c>
      <c r="AH124" s="10"/>
    </row>
    <row r="125" spans="1:34" ht="75.75" thickBot="1" x14ac:dyDescent="0.5">
      <c r="A125" s="5">
        <v>122</v>
      </c>
      <c r="B125" s="6">
        <v>43134</v>
      </c>
      <c r="C125" s="6"/>
      <c r="D125" s="7">
        <v>1180</v>
      </c>
      <c r="E125" s="7">
        <v>1180</v>
      </c>
      <c r="F125" s="7">
        <v>733</v>
      </c>
      <c r="G125" s="7">
        <v>583</v>
      </c>
      <c r="H125" s="7">
        <v>0</v>
      </c>
      <c r="I125" s="8">
        <v>0</v>
      </c>
      <c r="J125" s="7">
        <v>0</v>
      </c>
      <c r="K125" s="8">
        <v>0</v>
      </c>
      <c r="L125" s="7">
        <v>0</v>
      </c>
      <c r="M125" s="7">
        <f t="shared" si="4"/>
        <v>150</v>
      </c>
      <c r="N125" s="9">
        <f t="shared" si="5"/>
        <v>0.1271186440677966</v>
      </c>
      <c r="O125" s="5">
        <v>10</v>
      </c>
      <c r="P125" s="5">
        <v>1</v>
      </c>
      <c r="Q125" s="5">
        <v>5</v>
      </c>
      <c r="R125" s="5">
        <f t="shared" si="6"/>
        <v>5</v>
      </c>
      <c r="S125" s="7">
        <f t="shared" si="7"/>
        <v>1500</v>
      </c>
      <c r="T125" s="10" t="s">
        <v>31</v>
      </c>
      <c r="U125" s="11" t="s">
        <v>32</v>
      </c>
      <c r="V125" s="10" t="s">
        <v>33</v>
      </c>
      <c r="W125" s="10" t="s">
        <v>34</v>
      </c>
      <c r="X125" s="10" t="s">
        <v>35</v>
      </c>
      <c r="Y125" s="10" t="s">
        <v>36</v>
      </c>
      <c r="Z125" s="10" t="s">
        <v>36</v>
      </c>
      <c r="AA125" s="10" t="s">
        <v>36</v>
      </c>
      <c r="AB125" s="10"/>
      <c r="AC125" s="10"/>
      <c r="AD125" s="10" t="s">
        <v>36</v>
      </c>
      <c r="AE125" s="10" t="s">
        <v>38</v>
      </c>
      <c r="AF125" s="10" t="s">
        <v>38</v>
      </c>
      <c r="AG125" s="5">
        <v>3</v>
      </c>
      <c r="AH125" s="10"/>
    </row>
    <row r="126" spans="1:34" ht="75.75" thickBot="1" x14ac:dyDescent="0.5">
      <c r="A126" s="5">
        <v>123</v>
      </c>
      <c r="B126" s="6">
        <v>43134</v>
      </c>
      <c r="C126" s="6"/>
      <c r="D126" s="7">
        <v>1520</v>
      </c>
      <c r="E126" s="7">
        <v>1520</v>
      </c>
      <c r="F126" s="7">
        <v>1039</v>
      </c>
      <c r="G126" s="7">
        <v>637</v>
      </c>
      <c r="H126" s="7">
        <v>0</v>
      </c>
      <c r="I126" s="8">
        <v>0</v>
      </c>
      <c r="J126" s="7">
        <v>0</v>
      </c>
      <c r="K126" s="8">
        <v>0</v>
      </c>
      <c r="L126" s="7">
        <v>0</v>
      </c>
      <c r="M126" s="7">
        <f t="shared" si="4"/>
        <v>402</v>
      </c>
      <c r="N126" s="9">
        <f t="shared" si="5"/>
        <v>0.26447368421052631</v>
      </c>
      <c r="O126" s="5">
        <v>14</v>
      </c>
      <c r="P126" s="5">
        <v>9</v>
      </c>
      <c r="Q126" s="5">
        <v>25</v>
      </c>
      <c r="R126" s="5">
        <f t="shared" si="6"/>
        <v>1.4</v>
      </c>
      <c r="S126" s="7">
        <f t="shared" si="7"/>
        <v>625.33333333333337</v>
      </c>
      <c r="T126" s="10" t="s">
        <v>31</v>
      </c>
      <c r="U126" s="11" t="s">
        <v>32</v>
      </c>
      <c r="V126" s="10" t="s">
        <v>33</v>
      </c>
      <c r="W126" s="10" t="s">
        <v>34</v>
      </c>
      <c r="X126" s="10" t="s">
        <v>35</v>
      </c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75.75" thickBot="1" x14ac:dyDescent="0.5">
      <c r="A127" s="5">
        <v>124</v>
      </c>
      <c r="B127" s="6">
        <v>43136</v>
      </c>
      <c r="C127" s="6"/>
      <c r="D127" s="7">
        <v>3979</v>
      </c>
      <c r="E127" s="7">
        <v>3979</v>
      </c>
      <c r="F127" s="7">
        <v>3096</v>
      </c>
      <c r="G127" s="7">
        <v>2592</v>
      </c>
      <c r="H127" s="7">
        <v>0</v>
      </c>
      <c r="I127" s="8">
        <v>0</v>
      </c>
      <c r="J127" s="7">
        <v>0</v>
      </c>
      <c r="K127" s="8">
        <v>0</v>
      </c>
      <c r="L127" s="7">
        <v>50</v>
      </c>
      <c r="M127" s="7">
        <f t="shared" si="4"/>
        <v>554</v>
      </c>
      <c r="N127" s="9">
        <f t="shared" si="5"/>
        <v>0.13923096255340539</v>
      </c>
      <c r="O127" s="5">
        <v>10</v>
      </c>
      <c r="P127" s="5">
        <v>3</v>
      </c>
      <c r="Q127" s="5">
        <v>4</v>
      </c>
      <c r="R127" s="5">
        <f t="shared" si="6"/>
        <v>2.5</v>
      </c>
      <c r="S127" s="7">
        <f t="shared" si="7"/>
        <v>1846.6666666666667</v>
      </c>
      <c r="T127" s="10" t="s">
        <v>31</v>
      </c>
      <c r="U127" s="11" t="s">
        <v>32</v>
      </c>
      <c r="V127" s="10" t="s">
        <v>33</v>
      </c>
      <c r="W127" s="10" t="s">
        <v>34</v>
      </c>
      <c r="X127" s="10" t="s">
        <v>35</v>
      </c>
      <c r="Y127" s="10" t="s">
        <v>36</v>
      </c>
      <c r="Z127" s="10"/>
      <c r="AA127" s="10" t="s">
        <v>36</v>
      </c>
      <c r="AB127" s="10" t="s">
        <v>37</v>
      </c>
      <c r="AC127" s="10" t="s">
        <v>37</v>
      </c>
      <c r="AD127" s="10" t="s">
        <v>36</v>
      </c>
      <c r="AE127" s="10" t="s">
        <v>38</v>
      </c>
      <c r="AF127" s="10" t="s">
        <v>38</v>
      </c>
      <c r="AG127" s="5">
        <v>5</v>
      </c>
      <c r="AH127" s="10"/>
    </row>
    <row r="128" spans="1:34" ht="75.75" thickBot="1" x14ac:dyDescent="0.5">
      <c r="A128" s="5">
        <v>125</v>
      </c>
      <c r="B128" s="6">
        <v>43136</v>
      </c>
      <c r="C128" s="6"/>
      <c r="D128" s="7">
        <v>6080</v>
      </c>
      <c r="E128" s="7">
        <v>6080</v>
      </c>
      <c r="F128" s="7">
        <v>5143</v>
      </c>
      <c r="G128" s="7">
        <v>4626</v>
      </c>
      <c r="H128" s="7">
        <v>0</v>
      </c>
      <c r="I128" s="8">
        <v>0</v>
      </c>
      <c r="J128" s="7">
        <v>0</v>
      </c>
      <c r="K128" s="8">
        <v>0</v>
      </c>
      <c r="L128" s="7">
        <v>276</v>
      </c>
      <c r="M128" s="7">
        <f t="shared" si="4"/>
        <v>793</v>
      </c>
      <c r="N128" s="9">
        <f t="shared" si="5"/>
        <v>0.13042763157894738</v>
      </c>
      <c r="O128" s="5">
        <v>10</v>
      </c>
      <c r="P128" s="5">
        <v>0</v>
      </c>
      <c r="Q128" s="5">
        <v>0</v>
      </c>
      <c r="R128" s="5">
        <f t="shared" si="6"/>
        <v>10</v>
      </c>
      <c r="S128" s="7">
        <f t="shared" si="7"/>
        <v>7930</v>
      </c>
      <c r="T128" s="10" t="s">
        <v>31</v>
      </c>
      <c r="U128" s="11" t="s">
        <v>32</v>
      </c>
      <c r="V128" s="10" t="s">
        <v>33</v>
      </c>
      <c r="W128" s="10" t="s">
        <v>34</v>
      </c>
      <c r="X128" s="10" t="s">
        <v>35</v>
      </c>
      <c r="Y128" s="10" t="s">
        <v>36</v>
      </c>
      <c r="Z128" s="10"/>
      <c r="AA128" s="10" t="s">
        <v>36</v>
      </c>
      <c r="AB128" s="10" t="s">
        <v>37</v>
      </c>
      <c r="AC128" s="10" t="s">
        <v>37</v>
      </c>
      <c r="AD128" s="10" t="s">
        <v>36</v>
      </c>
      <c r="AE128" s="10" t="s">
        <v>38</v>
      </c>
      <c r="AF128" s="10" t="s">
        <v>38</v>
      </c>
      <c r="AG128" s="5">
        <v>22</v>
      </c>
      <c r="AH128" s="10"/>
    </row>
    <row r="129" spans="1:34" ht="75.75" thickBot="1" x14ac:dyDescent="0.5">
      <c r="A129" s="5">
        <v>126</v>
      </c>
      <c r="B129" s="6">
        <v>43136</v>
      </c>
      <c r="C129" s="6"/>
      <c r="D129" s="7">
        <v>3500</v>
      </c>
      <c r="E129" s="7">
        <v>3500</v>
      </c>
      <c r="F129" s="7">
        <v>2821</v>
      </c>
      <c r="G129" s="7">
        <v>2350</v>
      </c>
      <c r="H129" s="7">
        <v>0</v>
      </c>
      <c r="I129" s="8">
        <v>0</v>
      </c>
      <c r="J129" s="7">
        <v>0</v>
      </c>
      <c r="K129" s="8">
        <v>0</v>
      </c>
      <c r="L129" s="7">
        <v>23</v>
      </c>
      <c r="M129" s="7">
        <f t="shared" si="4"/>
        <v>494</v>
      </c>
      <c r="N129" s="9">
        <f t="shared" si="5"/>
        <v>0.14114285714285715</v>
      </c>
      <c r="O129" s="5">
        <v>39</v>
      </c>
      <c r="P129" s="5">
        <v>0</v>
      </c>
      <c r="Q129" s="5">
        <v>0</v>
      </c>
      <c r="R129" s="5">
        <f t="shared" si="6"/>
        <v>39</v>
      </c>
      <c r="S129" s="7">
        <f t="shared" si="7"/>
        <v>19266</v>
      </c>
      <c r="T129" s="10" t="s">
        <v>31</v>
      </c>
      <c r="U129" s="11" t="s">
        <v>32</v>
      </c>
      <c r="V129" s="10" t="s">
        <v>33</v>
      </c>
      <c r="W129" s="10" t="s">
        <v>34</v>
      </c>
      <c r="X129" s="10" t="s">
        <v>35</v>
      </c>
      <c r="Y129" s="10" t="s">
        <v>36</v>
      </c>
      <c r="Z129" s="10"/>
      <c r="AA129" s="10" t="s">
        <v>36</v>
      </c>
      <c r="AB129" s="10" t="s">
        <v>37</v>
      </c>
      <c r="AC129" s="10" t="s">
        <v>37</v>
      </c>
      <c r="AD129" s="10" t="s">
        <v>36</v>
      </c>
      <c r="AE129" s="10" t="s">
        <v>38</v>
      </c>
      <c r="AF129" s="10" t="s">
        <v>38</v>
      </c>
      <c r="AG129" s="5">
        <v>7</v>
      </c>
      <c r="AH129" s="10"/>
    </row>
    <row r="130" spans="1:34" ht="75.75" thickBot="1" x14ac:dyDescent="0.5">
      <c r="A130" s="5">
        <v>127</v>
      </c>
      <c r="B130" s="6">
        <v>43136</v>
      </c>
      <c r="C130" s="6"/>
      <c r="D130" s="7">
        <v>3660</v>
      </c>
      <c r="E130" s="7">
        <v>3660</v>
      </c>
      <c r="F130" s="7">
        <v>2965</v>
      </c>
      <c r="G130" s="7">
        <v>2280</v>
      </c>
      <c r="H130" s="7">
        <v>0</v>
      </c>
      <c r="I130" s="8">
        <v>0</v>
      </c>
      <c r="J130" s="7">
        <v>0</v>
      </c>
      <c r="K130" s="8">
        <v>0</v>
      </c>
      <c r="L130" s="7">
        <v>22</v>
      </c>
      <c r="M130" s="7">
        <f t="shared" si="4"/>
        <v>707</v>
      </c>
      <c r="N130" s="9">
        <f t="shared" si="5"/>
        <v>0.19316939890710383</v>
      </c>
      <c r="O130" s="5">
        <v>23</v>
      </c>
      <c r="P130" s="5">
        <v>0</v>
      </c>
      <c r="Q130" s="5">
        <v>0</v>
      </c>
      <c r="R130" s="5">
        <f t="shared" si="6"/>
        <v>23</v>
      </c>
      <c r="S130" s="7">
        <f t="shared" si="7"/>
        <v>16261</v>
      </c>
      <c r="T130" s="10" t="s">
        <v>31</v>
      </c>
      <c r="U130" s="11" t="s">
        <v>32</v>
      </c>
      <c r="V130" s="10" t="s">
        <v>33</v>
      </c>
      <c r="W130" s="10" t="s">
        <v>34</v>
      </c>
      <c r="X130" s="10" t="s">
        <v>35</v>
      </c>
      <c r="Y130" s="10" t="s">
        <v>36</v>
      </c>
      <c r="Z130" s="10"/>
      <c r="AA130" s="10" t="s">
        <v>36</v>
      </c>
      <c r="AB130" s="10" t="s">
        <v>37</v>
      </c>
      <c r="AC130" s="10" t="s">
        <v>37</v>
      </c>
      <c r="AD130" s="10" t="s">
        <v>36</v>
      </c>
      <c r="AE130" s="10" t="s">
        <v>38</v>
      </c>
      <c r="AF130" s="10" t="s">
        <v>38</v>
      </c>
      <c r="AG130" s="5">
        <v>7</v>
      </c>
      <c r="AH130" s="10"/>
    </row>
    <row r="131" spans="1:34" ht="75.75" thickBot="1" x14ac:dyDescent="0.5">
      <c r="A131" s="5">
        <v>128</v>
      </c>
      <c r="B131" s="6">
        <v>43136</v>
      </c>
      <c r="C131" s="6"/>
      <c r="D131" s="7">
        <v>5878</v>
      </c>
      <c r="E131" s="7">
        <v>5878</v>
      </c>
      <c r="F131" s="7">
        <v>4682</v>
      </c>
      <c r="G131" s="7">
        <v>3160</v>
      </c>
      <c r="H131" s="7">
        <v>0</v>
      </c>
      <c r="I131" s="8">
        <v>0</v>
      </c>
      <c r="J131" s="7">
        <v>0</v>
      </c>
      <c r="K131" s="8">
        <v>0</v>
      </c>
      <c r="L131" s="7">
        <v>31</v>
      </c>
      <c r="M131" s="7">
        <f t="shared" ref="M131:M194" si="8">F131-G131+H131*(1-I131)+J131*(1-K131)+L131</f>
        <v>1553</v>
      </c>
      <c r="N131" s="9">
        <f t="shared" ref="N131:N194" si="9">M131/E131</f>
        <v>0.26420551207893839</v>
      </c>
      <c r="O131" s="5">
        <v>38</v>
      </c>
      <c r="P131" s="5">
        <v>3</v>
      </c>
      <c r="Q131" s="5">
        <v>3</v>
      </c>
      <c r="R131" s="5">
        <f t="shared" ref="R131:R194" si="10">O131/(P131+1)</f>
        <v>9.5</v>
      </c>
      <c r="S131" s="7">
        <f t="shared" ref="S131:S194" si="11">IF(P131,O131*M131/P131,O131*M131)</f>
        <v>19671.333333333332</v>
      </c>
      <c r="T131" s="10" t="s">
        <v>31</v>
      </c>
      <c r="U131" s="11" t="s">
        <v>32</v>
      </c>
      <c r="V131" s="10" t="s">
        <v>33</v>
      </c>
      <c r="W131" s="10" t="s">
        <v>34</v>
      </c>
      <c r="X131" s="10" t="s">
        <v>35</v>
      </c>
      <c r="Y131" s="10" t="s">
        <v>36</v>
      </c>
      <c r="Z131" s="10"/>
      <c r="AA131" s="10" t="s">
        <v>36</v>
      </c>
      <c r="AB131" s="10" t="s">
        <v>37</v>
      </c>
      <c r="AC131" s="10" t="s">
        <v>37</v>
      </c>
      <c r="AD131" s="10" t="s">
        <v>36</v>
      </c>
      <c r="AE131" s="10" t="s">
        <v>38</v>
      </c>
      <c r="AF131" s="10" t="s">
        <v>38</v>
      </c>
      <c r="AG131" s="5">
        <v>332</v>
      </c>
      <c r="AH131" s="10"/>
    </row>
    <row r="132" spans="1:34" ht="75.75" thickBot="1" x14ac:dyDescent="0.5">
      <c r="A132" s="5">
        <v>129</v>
      </c>
      <c r="B132" s="6">
        <v>43136</v>
      </c>
      <c r="C132" s="6"/>
      <c r="D132" s="7">
        <v>3800</v>
      </c>
      <c r="E132" s="7">
        <v>3800</v>
      </c>
      <c r="F132" s="7">
        <v>2944</v>
      </c>
      <c r="G132" s="7">
        <v>2484</v>
      </c>
      <c r="H132" s="7">
        <v>0</v>
      </c>
      <c r="I132" s="8">
        <v>0</v>
      </c>
      <c r="J132" s="7">
        <v>0</v>
      </c>
      <c r="K132" s="8">
        <v>0</v>
      </c>
      <c r="L132" s="7">
        <v>144</v>
      </c>
      <c r="M132" s="7">
        <f t="shared" si="8"/>
        <v>604</v>
      </c>
      <c r="N132" s="9">
        <f t="shared" si="9"/>
        <v>0.15894736842105264</v>
      </c>
      <c r="O132" s="5">
        <v>56</v>
      </c>
      <c r="P132" s="5">
        <v>5</v>
      </c>
      <c r="Q132" s="5">
        <v>17</v>
      </c>
      <c r="R132" s="5">
        <f t="shared" si="10"/>
        <v>9.3333333333333339</v>
      </c>
      <c r="S132" s="7">
        <f t="shared" si="11"/>
        <v>6764.8</v>
      </c>
      <c r="T132" s="10" t="s">
        <v>31</v>
      </c>
      <c r="U132" s="11" t="s">
        <v>32</v>
      </c>
      <c r="V132" s="10" t="s">
        <v>33</v>
      </c>
      <c r="W132" s="10" t="s">
        <v>34</v>
      </c>
      <c r="X132" s="10" t="s">
        <v>35</v>
      </c>
      <c r="Y132" s="10" t="s">
        <v>36</v>
      </c>
      <c r="Z132" s="10"/>
      <c r="AA132" s="10" t="s">
        <v>36</v>
      </c>
      <c r="AB132" s="10" t="s">
        <v>37</v>
      </c>
      <c r="AC132" s="10" t="s">
        <v>37</v>
      </c>
      <c r="AD132" s="10" t="s">
        <v>36</v>
      </c>
      <c r="AE132" s="10" t="s">
        <v>38</v>
      </c>
      <c r="AF132" s="10" t="s">
        <v>38</v>
      </c>
      <c r="AG132" s="5">
        <v>14</v>
      </c>
      <c r="AH132" s="10"/>
    </row>
    <row r="133" spans="1:34" ht="75.75" thickBot="1" x14ac:dyDescent="0.5">
      <c r="A133" s="5">
        <v>130</v>
      </c>
      <c r="B133" s="6">
        <v>43137</v>
      </c>
      <c r="C133" s="6"/>
      <c r="D133" s="7">
        <v>6580</v>
      </c>
      <c r="E133" s="7">
        <v>6580</v>
      </c>
      <c r="F133" s="7">
        <v>5307</v>
      </c>
      <c r="G133" s="7">
        <v>3652</v>
      </c>
      <c r="H133" s="7">
        <v>0</v>
      </c>
      <c r="I133" s="8">
        <v>0</v>
      </c>
      <c r="J133" s="7">
        <v>0</v>
      </c>
      <c r="K133" s="8">
        <v>0</v>
      </c>
      <c r="L133" s="7">
        <v>36</v>
      </c>
      <c r="M133" s="7">
        <f t="shared" si="8"/>
        <v>1691</v>
      </c>
      <c r="N133" s="9">
        <f t="shared" si="9"/>
        <v>0.25699088145896659</v>
      </c>
      <c r="O133" s="5">
        <v>35</v>
      </c>
      <c r="P133" s="5">
        <v>3</v>
      </c>
      <c r="Q133" s="5">
        <v>3</v>
      </c>
      <c r="R133" s="5">
        <f t="shared" si="10"/>
        <v>8.75</v>
      </c>
      <c r="S133" s="7">
        <f t="shared" si="11"/>
        <v>19728.333333333332</v>
      </c>
      <c r="T133" s="10" t="s">
        <v>31</v>
      </c>
      <c r="U133" s="11" t="s">
        <v>32</v>
      </c>
      <c r="V133" s="10" t="s">
        <v>33</v>
      </c>
      <c r="W133" s="10" t="s">
        <v>34</v>
      </c>
      <c r="X133" s="10" t="s">
        <v>35</v>
      </c>
      <c r="Y133" s="10" t="s">
        <v>36</v>
      </c>
      <c r="Z133" s="10"/>
      <c r="AA133" s="10" t="s">
        <v>36</v>
      </c>
      <c r="AB133" s="10" t="s">
        <v>37</v>
      </c>
      <c r="AC133" s="10" t="s">
        <v>37</v>
      </c>
      <c r="AD133" s="10" t="s">
        <v>36</v>
      </c>
      <c r="AE133" s="10" t="s">
        <v>38</v>
      </c>
      <c r="AF133" s="10" t="s">
        <v>39</v>
      </c>
      <c r="AG133" s="5">
        <v>30</v>
      </c>
      <c r="AH133" s="10"/>
    </row>
    <row r="134" spans="1:34" ht="75.75" thickBot="1" x14ac:dyDescent="0.5">
      <c r="A134" s="5">
        <v>131</v>
      </c>
      <c r="B134" s="6">
        <v>43137</v>
      </c>
      <c r="C134" s="6"/>
      <c r="D134" s="7">
        <v>1900</v>
      </c>
      <c r="E134" s="7">
        <v>1900</v>
      </c>
      <c r="F134" s="7">
        <v>1329</v>
      </c>
      <c r="G134" s="7">
        <v>1000</v>
      </c>
      <c r="H134" s="7">
        <v>0</v>
      </c>
      <c r="I134" s="8">
        <v>0</v>
      </c>
      <c r="J134" s="7">
        <v>0</v>
      </c>
      <c r="K134" s="8">
        <v>0</v>
      </c>
      <c r="L134" s="7">
        <v>20</v>
      </c>
      <c r="M134" s="7">
        <f t="shared" si="8"/>
        <v>349</v>
      </c>
      <c r="N134" s="9">
        <f t="shared" si="9"/>
        <v>0.18368421052631578</v>
      </c>
      <c r="O134" s="5">
        <v>34</v>
      </c>
      <c r="P134" s="5">
        <v>3</v>
      </c>
      <c r="Q134" s="5">
        <v>4</v>
      </c>
      <c r="R134" s="5">
        <f t="shared" si="10"/>
        <v>8.5</v>
      </c>
      <c r="S134" s="7">
        <f t="shared" si="11"/>
        <v>3955.3333333333335</v>
      </c>
      <c r="T134" s="10" t="s">
        <v>31</v>
      </c>
      <c r="U134" s="11" t="s">
        <v>32</v>
      </c>
      <c r="V134" s="10" t="s">
        <v>33</v>
      </c>
      <c r="W134" s="10" t="s">
        <v>34</v>
      </c>
      <c r="X134" s="10" t="s">
        <v>35</v>
      </c>
      <c r="Y134" s="10" t="s">
        <v>36</v>
      </c>
      <c r="Z134" s="10"/>
      <c r="AA134" s="10" t="s">
        <v>36</v>
      </c>
      <c r="AB134" s="10" t="s">
        <v>37</v>
      </c>
      <c r="AC134" s="10" t="s">
        <v>37</v>
      </c>
      <c r="AD134" s="10" t="s">
        <v>36</v>
      </c>
      <c r="AE134" s="10" t="s">
        <v>38</v>
      </c>
      <c r="AF134" s="10" t="s">
        <v>38</v>
      </c>
      <c r="AG134" s="5">
        <v>3</v>
      </c>
      <c r="AH134" s="10"/>
    </row>
    <row r="135" spans="1:34" ht="75.75" thickBot="1" x14ac:dyDescent="0.5">
      <c r="A135" s="5">
        <v>132</v>
      </c>
      <c r="B135" s="6">
        <v>43138</v>
      </c>
      <c r="C135" s="6"/>
      <c r="D135" s="7">
        <v>3469</v>
      </c>
      <c r="E135" s="7">
        <v>3469</v>
      </c>
      <c r="F135" s="7">
        <v>2775</v>
      </c>
      <c r="G135" s="7">
        <v>1976</v>
      </c>
      <c r="H135" s="7">
        <v>0</v>
      </c>
      <c r="I135" s="8">
        <v>0</v>
      </c>
      <c r="J135" s="7">
        <v>0</v>
      </c>
      <c r="K135" s="8">
        <v>0</v>
      </c>
      <c r="L135" s="7">
        <v>57</v>
      </c>
      <c r="M135" s="7">
        <f t="shared" si="8"/>
        <v>856</v>
      </c>
      <c r="N135" s="9">
        <f t="shared" si="9"/>
        <v>0.24675699048717209</v>
      </c>
      <c r="O135" s="5">
        <v>17</v>
      </c>
      <c r="P135" s="5">
        <v>0</v>
      </c>
      <c r="Q135" s="5">
        <v>0</v>
      </c>
      <c r="R135" s="5">
        <f t="shared" si="10"/>
        <v>17</v>
      </c>
      <c r="S135" s="7">
        <f t="shared" si="11"/>
        <v>14552</v>
      </c>
      <c r="T135" s="10" t="s">
        <v>31</v>
      </c>
      <c r="U135" s="11" t="s">
        <v>32</v>
      </c>
      <c r="V135" s="10" t="s">
        <v>33</v>
      </c>
      <c r="W135" s="10" t="s">
        <v>34</v>
      </c>
      <c r="X135" s="10" t="s">
        <v>35</v>
      </c>
      <c r="Y135" s="10" t="s">
        <v>36</v>
      </c>
      <c r="Z135" s="10"/>
      <c r="AA135" s="10" t="s">
        <v>36</v>
      </c>
      <c r="AB135" s="10" t="s">
        <v>37</v>
      </c>
      <c r="AC135" s="10" t="s">
        <v>37</v>
      </c>
      <c r="AD135" s="10" t="s">
        <v>36</v>
      </c>
      <c r="AE135" s="10" t="s">
        <v>38</v>
      </c>
      <c r="AF135" s="10" t="s">
        <v>38</v>
      </c>
      <c r="AG135" s="5">
        <v>17</v>
      </c>
      <c r="AH135" s="10"/>
    </row>
    <row r="136" spans="1:34" ht="75.75" thickBot="1" x14ac:dyDescent="0.5">
      <c r="A136" s="5">
        <v>133</v>
      </c>
      <c r="B136" s="6">
        <v>43138</v>
      </c>
      <c r="C136" s="6"/>
      <c r="D136" s="7">
        <v>4980</v>
      </c>
      <c r="E136" s="7">
        <v>4980</v>
      </c>
      <c r="F136" s="7">
        <v>4153</v>
      </c>
      <c r="G136" s="7">
        <v>3840</v>
      </c>
      <c r="H136" s="7">
        <v>0</v>
      </c>
      <c r="I136" s="8">
        <v>0</v>
      </c>
      <c r="J136" s="7">
        <v>0</v>
      </c>
      <c r="K136" s="8">
        <v>0</v>
      </c>
      <c r="L136" s="7">
        <v>190</v>
      </c>
      <c r="M136" s="7">
        <f t="shared" si="8"/>
        <v>503</v>
      </c>
      <c r="N136" s="9">
        <f t="shared" si="9"/>
        <v>0.10100401606425703</v>
      </c>
      <c r="O136" s="5">
        <v>50</v>
      </c>
      <c r="P136" s="5">
        <v>0</v>
      </c>
      <c r="Q136" s="5">
        <v>0</v>
      </c>
      <c r="R136" s="5">
        <f t="shared" si="10"/>
        <v>50</v>
      </c>
      <c r="S136" s="7">
        <f t="shared" si="11"/>
        <v>25150</v>
      </c>
      <c r="T136" s="10" t="s">
        <v>31</v>
      </c>
      <c r="U136" s="11" t="s">
        <v>32</v>
      </c>
      <c r="V136" s="10" t="s">
        <v>33</v>
      </c>
      <c r="W136" s="10" t="s">
        <v>34</v>
      </c>
      <c r="X136" s="10" t="s">
        <v>35</v>
      </c>
      <c r="Y136" s="10" t="s">
        <v>36</v>
      </c>
      <c r="Z136" s="10"/>
      <c r="AA136" s="10" t="s">
        <v>36</v>
      </c>
      <c r="AB136" s="10" t="s">
        <v>37</v>
      </c>
      <c r="AC136" s="10" t="s">
        <v>37</v>
      </c>
      <c r="AD136" s="10" t="s">
        <v>36</v>
      </c>
      <c r="AE136" s="10" t="s">
        <v>38</v>
      </c>
      <c r="AF136" s="10" t="s">
        <v>38</v>
      </c>
      <c r="AG136" s="5">
        <v>41</v>
      </c>
      <c r="AH136" s="10"/>
    </row>
    <row r="137" spans="1:34" ht="75.75" thickBot="1" x14ac:dyDescent="0.5">
      <c r="A137" s="5">
        <v>134</v>
      </c>
      <c r="B137" s="6">
        <v>43138</v>
      </c>
      <c r="C137" s="6"/>
      <c r="D137" s="7">
        <v>2980</v>
      </c>
      <c r="E137" s="7">
        <v>2980</v>
      </c>
      <c r="F137" s="7">
        <v>2353</v>
      </c>
      <c r="G137" s="7">
        <v>1879</v>
      </c>
      <c r="H137" s="7">
        <v>1289</v>
      </c>
      <c r="I137" s="8">
        <v>1</v>
      </c>
      <c r="J137" s="7">
        <v>0</v>
      </c>
      <c r="K137" s="8">
        <v>0</v>
      </c>
      <c r="L137" s="7">
        <v>36</v>
      </c>
      <c r="M137" s="7">
        <f t="shared" si="8"/>
        <v>510</v>
      </c>
      <c r="N137" s="9">
        <f t="shared" si="9"/>
        <v>0.17114093959731544</v>
      </c>
      <c r="O137" s="5">
        <v>13</v>
      </c>
      <c r="P137" s="5">
        <v>3</v>
      </c>
      <c r="Q137" s="5">
        <v>6</v>
      </c>
      <c r="R137" s="5">
        <f t="shared" si="10"/>
        <v>3.25</v>
      </c>
      <c r="S137" s="7">
        <f t="shared" si="11"/>
        <v>2210</v>
      </c>
      <c r="T137" s="10" t="s">
        <v>31</v>
      </c>
      <c r="U137" s="11" t="s">
        <v>32</v>
      </c>
      <c r="V137" s="10" t="s">
        <v>33</v>
      </c>
      <c r="W137" s="10" t="s">
        <v>34</v>
      </c>
      <c r="X137" s="10" t="s">
        <v>35</v>
      </c>
      <c r="Y137" s="10" t="s">
        <v>36</v>
      </c>
      <c r="Z137" s="10"/>
      <c r="AA137" s="10" t="s">
        <v>36</v>
      </c>
      <c r="AB137" s="10" t="s">
        <v>37</v>
      </c>
      <c r="AC137" s="10" t="s">
        <v>37</v>
      </c>
      <c r="AD137" s="10" t="s">
        <v>36</v>
      </c>
      <c r="AE137" s="10" t="s">
        <v>38</v>
      </c>
      <c r="AF137" s="10" t="s">
        <v>38</v>
      </c>
      <c r="AG137" s="5">
        <v>9</v>
      </c>
      <c r="AH137" s="10"/>
    </row>
    <row r="138" spans="1:34" ht="75.75" thickBot="1" x14ac:dyDescent="0.5">
      <c r="A138" s="5">
        <v>135</v>
      </c>
      <c r="B138" s="6">
        <v>43138</v>
      </c>
      <c r="C138" s="6"/>
      <c r="D138" s="7">
        <v>2608</v>
      </c>
      <c r="E138" s="7">
        <v>2608</v>
      </c>
      <c r="F138" s="7">
        <v>2018</v>
      </c>
      <c r="G138" s="7">
        <v>1674</v>
      </c>
      <c r="H138" s="7">
        <v>0</v>
      </c>
      <c r="I138" s="8">
        <v>0</v>
      </c>
      <c r="J138" s="7">
        <v>0</v>
      </c>
      <c r="K138" s="8">
        <v>0</v>
      </c>
      <c r="L138" s="7">
        <v>16</v>
      </c>
      <c r="M138" s="7">
        <f t="shared" si="8"/>
        <v>360</v>
      </c>
      <c r="N138" s="9">
        <f t="shared" si="9"/>
        <v>0.13803680981595093</v>
      </c>
      <c r="O138" s="5">
        <v>27</v>
      </c>
      <c r="P138" s="5">
        <v>0</v>
      </c>
      <c r="Q138" s="5">
        <v>0</v>
      </c>
      <c r="R138" s="5">
        <f t="shared" si="10"/>
        <v>27</v>
      </c>
      <c r="S138" s="7">
        <f t="shared" si="11"/>
        <v>9720</v>
      </c>
      <c r="T138" s="10" t="s">
        <v>31</v>
      </c>
      <c r="U138" s="11" t="s">
        <v>32</v>
      </c>
      <c r="V138" s="10" t="s">
        <v>33</v>
      </c>
      <c r="W138" s="10" t="s">
        <v>34</v>
      </c>
      <c r="X138" s="10" t="s">
        <v>35</v>
      </c>
      <c r="Y138" s="10" t="s">
        <v>36</v>
      </c>
      <c r="Z138" s="10"/>
      <c r="AA138" s="10" t="s">
        <v>36</v>
      </c>
      <c r="AB138" s="10" t="s">
        <v>37</v>
      </c>
      <c r="AC138" s="10" t="s">
        <v>37</v>
      </c>
      <c r="AD138" s="10" t="s">
        <v>36</v>
      </c>
      <c r="AE138" s="10" t="s">
        <v>38</v>
      </c>
      <c r="AF138" s="10" t="s">
        <v>38</v>
      </c>
      <c r="AG138" s="5">
        <v>17</v>
      </c>
      <c r="AH138" s="10"/>
    </row>
    <row r="139" spans="1:34" ht="75.75" thickBot="1" x14ac:dyDescent="0.5">
      <c r="A139" s="5">
        <v>136</v>
      </c>
      <c r="B139" s="6">
        <v>43139</v>
      </c>
      <c r="C139" s="6"/>
      <c r="D139" s="7">
        <v>3782</v>
      </c>
      <c r="E139" s="7">
        <v>3782</v>
      </c>
      <c r="F139" s="7">
        <v>3075</v>
      </c>
      <c r="G139" s="7">
        <v>2501</v>
      </c>
      <c r="H139" s="7">
        <v>0</v>
      </c>
      <c r="I139" s="8">
        <v>0</v>
      </c>
      <c r="J139" s="7">
        <v>0</v>
      </c>
      <c r="K139" s="8">
        <v>0</v>
      </c>
      <c r="L139" s="7">
        <v>23</v>
      </c>
      <c r="M139" s="7">
        <f t="shared" si="8"/>
        <v>597</v>
      </c>
      <c r="N139" s="9">
        <f t="shared" si="9"/>
        <v>0.1578529878371232</v>
      </c>
      <c r="O139" s="5">
        <v>13</v>
      </c>
      <c r="P139" s="5">
        <v>6</v>
      </c>
      <c r="Q139" s="5">
        <v>2</v>
      </c>
      <c r="R139" s="5">
        <f t="shared" si="10"/>
        <v>1.8571428571428572</v>
      </c>
      <c r="S139" s="7">
        <f t="shared" si="11"/>
        <v>1293.5</v>
      </c>
      <c r="T139" s="10" t="s">
        <v>31</v>
      </c>
      <c r="U139" s="11" t="s">
        <v>32</v>
      </c>
      <c r="V139" s="10" t="s">
        <v>33</v>
      </c>
      <c r="W139" s="10" t="s">
        <v>34</v>
      </c>
      <c r="X139" s="10" t="s">
        <v>35</v>
      </c>
      <c r="Y139" s="10" t="s">
        <v>36</v>
      </c>
      <c r="Z139" s="10"/>
      <c r="AA139" s="10" t="s">
        <v>36</v>
      </c>
      <c r="AB139" s="10" t="s">
        <v>37</v>
      </c>
      <c r="AC139" s="10" t="s">
        <v>37</v>
      </c>
      <c r="AD139" s="10" t="s">
        <v>36</v>
      </c>
      <c r="AE139" s="10" t="s">
        <v>38</v>
      </c>
      <c r="AF139" s="10" t="s">
        <v>38</v>
      </c>
      <c r="AG139" s="5">
        <v>4</v>
      </c>
      <c r="AH139" s="10"/>
    </row>
    <row r="140" spans="1:34" ht="75.75" thickBot="1" x14ac:dyDescent="0.5">
      <c r="A140" s="5">
        <v>137</v>
      </c>
      <c r="B140" s="6">
        <v>43139</v>
      </c>
      <c r="C140" s="6"/>
      <c r="D140" s="7">
        <v>3669</v>
      </c>
      <c r="E140" s="7">
        <v>3669</v>
      </c>
      <c r="F140" s="7">
        <v>2917</v>
      </c>
      <c r="G140" s="7">
        <v>1922</v>
      </c>
      <c r="H140" s="7">
        <v>0</v>
      </c>
      <c r="I140" s="8">
        <v>0</v>
      </c>
      <c r="J140" s="7">
        <v>0</v>
      </c>
      <c r="K140" s="8">
        <v>0</v>
      </c>
      <c r="L140" s="7">
        <v>89</v>
      </c>
      <c r="M140" s="7">
        <f t="shared" si="8"/>
        <v>1084</v>
      </c>
      <c r="N140" s="9">
        <f t="shared" si="9"/>
        <v>0.29544835104933226</v>
      </c>
      <c r="O140" s="5">
        <v>49</v>
      </c>
      <c r="P140" s="5">
        <v>0</v>
      </c>
      <c r="Q140" s="5">
        <v>0</v>
      </c>
      <c r="R140" s="5">
        <f t="shared" si="10"/>
        <v>49</v>
      </c>
      <c r="S140" s="7">
        <f t="shared" si="11"/>
        <v>53116</v>
      </c>
      <c r="T140" s="10" t="s">
        <v>31</v>
      </c>
      <c r="U140" s="11" t="s">
        <v>32</v>
      </c>
      <c r="V140" s="10" t="s">
        <v>33</v>
      </c>
      <c r="W140" s="10" t="s">
        <v>34</v>
      </c>
      <c r="X140" s="10" t="s">
        <v>35</v>
      </c>
      <c r="Y140" s="10" t="s">
        <v>36</v>
      </c>
      <c r="Z140" s="10"/>
      <c r="AA140" s="10" t="s">
        <v>36</v>
      </c>
      <c r="AB140" s="10" t="s">
        <v>37</v>
      </c>
      <c r="AC140" s="10" t="s">
        <v>37</v>
      </c>
      <c r="AD140" s="10" t="s">
        <v>36</v>
      </c>
      <c r="AE140" s="10" t="s">
        <v>38</v>
      </c>
      <c r="AF140" s="10" t="s">
        <v>38</v>
      </c>
      <c r="AG140" s="5">
        <v>20</v>
      </c>
      <c r="AH140" s="10"/>
    </row>
    <row r="141" spans="1:34" ht="75.75" thickBot="1" x14ac:dyDescent="0.5">
      <c r="A141" s="5">
        <v>138</v>
      </c>
      <c r="B141" s="6">
        <v>43139</v>
      </c>
      <c r="C141" s="6"/>
      <c r="D141" s="7">
        <v>7480</v>
      </c>
      <c r="E141" s="7">
        <v>7480</v>
      </c>
      <c r="F141" s="7">
        <v>6403</v>
      </c>
      <c r="G141" s="7">
        <v>5500</v>
      </c>
      <c r="H141" s="7">
        <v>0</v>
      </c>
      <c r="I141" s="8">
        <v>0</v>
      </c>
      <c r="J141" s="7">
        <v>0</v>
      </c>
      <c r="K141" s="8">
        <v>0</v>
      </c>
      <c r="L141" s="7">
        <v>55</v>
      </c>
      <c r="M141" s="7">
        <f t="shared" si="8"/>
        <v>958</v>
      </c>
      <c r="N141" s="9">
        <f t="shared" si="9"/>
        <v>0.12807486631016043</v>
      </c>
      <c r="O141" s="5">
        <v>21</v>
      </c>
      <c r="P141" s="5">
        <v>2</v>
      </c>
      <c r="Q141" s="5">
        <v>8</v>
      </c>
      <c r="R141" s="5">
        <f t="shared" si="10"/>
        <v>7</v>
      </c>
      <c r="S141" s="7">
        <f t="shared" si="11"/>
        <v>10059</v>
      </c>
      <c r="T141" s="10" t="s">
        <v>31</v>
      </c>
      <c r="U141" s="11" t="s">
        <v>32</v>
      </c>
      <c r="V141" s="10" t="s">
        <v>33</v>
      </c>
      <c r="W141" s="10" t="s">
        <v>34</v>
      </c>
      <c r="X141" s="10" t="s">
        <v>35</v>
      </c>
      <c r="Y141" s="10" t="s">
        <v>36</v>
      </c>
      <c r="Z141" s="10"/>
      <c r="AA141" s="10" t="s">
        <v>36</v>
      </c>
      <c r="AB141" s="10" t="s">
        <v>37</v>
      </c>
      <c r="AC141" s="10" t="s">
        <v>37</v>
      </c>
      <c r="AD141" s="10" t="s">
        <v>36</v>
      </c>
      <c r="AE141" s="10" t="s">
        <v>38</v>
      </c>
      <c r="AF141" s="10" t="s">
        <v>38</v>
      </c>
      <c r="AG141" s="5">
        <v>7</v>
      </c>
      <c r="AH141" s="10"/>
    </row>
    <row r="142" spans="1:34" ht="75.75" thickBot="1" x14ac:dyDescent="0.5">
      <c r="A142" s="5">
        <v>139</v>
      </c>
      <c r="B142" s="6">
        <v>43139</v>
      </c>
      <c r="C142" s="6"/>
      <c r="D142" s="7">
        <v>2380</v>
      </c>
      <c r="E142" s="7">
        <v>2380</v>
      </c>
      <c r="F142" s="7">
        <v>1813</v>
      </c>
      <c r="G142" s="7">
        <v>1050</v>
      </c>
      <c r="H142" s="7">
        <v>0</v>
      </c>
      <c r="I142" s="8">
        <v>0</v>
      </c>
      <c r="J142" s="7">
        <v>0</v>
      </c>
      <c r="K142" s="8">
        <v>0</v>
      </c>
      <c r="L142" s="7">
        <v>10</v>
      </c>
      <c r="M142" s="7">
        <f t="shared" si="8"/>
        <v>773</v>
      </c>
      <c r="N142" s="9">
        <f t="shared" si="9"/>
        <v>0.32478991596638657</v>
      </c>
      <c r="O142" s="5">
        <v>54</v>
      </c>
      <c r="P142" s="5">
        <v>1</v>
      </c>
      <c r="Q142" s="5">
        <v>2</v>
      </c>
      <c r="R142" s="5">
        <f t="shared" si="10"/>
        <v>27</v>
      </c>
      <c r="S142" s="7">
        <f t="shared" si="11"/>
        <v>41742</v>
      </c>
      <c r="T142" s="10" t="s">
        <v>31</v>
      </c>
      <c r="U142" s="11" t="s">
        <v>32</v>
      </c>
      <c r="V142" s="10" t="s">
        <v>33</v>
      </c>
      <c r="W142" s="10" t="s">
        <v>34</v>
      </c>
      <c r="X142" s="10" t="s">
        <v>35</v>
      </c>
      <c r="Y142" s="10" t="s">
        <v>36</v>
      </c>
      <c r="Z142" s="10"/>
      <c r="AA142" s="10" t="s">
        <v>36</v>
      </c>
      <c r="AB142" s="10" t="s">
        <v>37</v>
      </c>
      <c r="AC142" s="10" t="s">
        <v>37</v>
      </c>
      <c r="AD142" s="10" t="s">
        <v>36</v>
      </c>
      <c r="AE142" s="10" t="s">
        <v>38</v>
      </c>
      <c r="AF142" s="10" t="s">
        <v>38</v>
      </c>
      <c r="AG142" s="5">
        <v>9</v>
      </c>
      <c r="AH142" s="10"/>
    </row>
    <row r="143" spans="1:34" ht="75.75" thickBot="1" x14ac:dyDescent="0.5">
      <c r="A143" s="5">
        <v>140</v>
      </c>
      <c r="B143" s="6">
        <v>43139</v>
      </c>
      <c r="C143" s="6"/>
      <c r="D143" s="7">
        <v>3581</v>
      </c>
      <c r="E143" s="7">
        <v>3581</v>
      </c>
      <c r="F143" s="7">
        <v>2894</v>
      </c>
      <c r="G143" s="7">
        <v>2480</v>
      </c>
      <c r="H143" s="7">
        <v>0</v>
      </c>
      <c r="I143" s="8">
        <v>0</v>
      </c>
      <c r="J143" s="7">
        <v>0</v>
      </c>
      <c r="K143" s="8">
        <v>0</v>
      </c>
      <c r="L143" s="7">
        <v>24</v>
      </c>
      <c r="M143" s="7">
        <f t="shared" si="8"/>
        <v>438</v>
      </c>
      <c r="N143" s="9">
        <f t="shared" si="9"/>
        <v>0.12231220329516895</v>
      </c>
      <c r="O143" s="5">
        <v>21</v>
      </c>
      <c r="P143" s="5">
        <v>2</v>
      </c>
      <c r="Q143" s="5">
        <v>5</v>
      </c>
      <c r="R143" s="5">
        <f t="shared" si="10"/>
        <v>7</v>
      </c>
      <c r="S143" s="7">
        <f t="shared" si="11"/>
        <v>4599</v>
      </c>
      <c r="T143" s="10" t="s">
        <v>31</v>
      </c>
      <c r="U143" s="11" t="s">
        <v>32</v>
      </c>
      <c r="V143" s="10" t="s">
        <v>33</v>
      </c>
      <c r="W143" s="10" t="s">
        <v>34</v>
      </c>
      <c r="X143" s="10" t="s">
        <v>35</v>
      </c>
      <c r="Y143" s="10" t="s">
        <v>36</v>
      </c>
      <c r="Z143" s="10"/>
      <c r="AA143" s="10" t="s">
        <v>36</v>
      </c>
      <c r="AB143" s="10" t="s">
        <v>37</v>
      </c>
      <c r="AC143" s="10" t="s">
        <v>37</v>
      </c>
      <c r="AD143" s="10" t="s">
        <v>36</v>
      </c>
      <c r="AE143" s="10" t="s">
        <v>38</v>
      </c>
      <c r="AF143" s="10" t="s">
        <v>38</v>
      </c>
      <c r="AG143" s="5">
        <v>6</v>
      </c>
      <c r="AH143" s="10"/>
    </row>
    <row r="144" spans="1:34" ht="75.75" thickBot="1" x14ac:dyDescent="0.5">
      <c r="A144" s="5">
        <v>141</v>
      </c>
      <c r="B144" s="6">
        <v>43140</v>
      </c>
      <c r="C144" s="6"/>
      <c r="D144" s="7">
        <v>2980</v>
      </c>
      <c r="E144" s="7">
        <v>2980</v>
      </c>
      <c r="F144" s="7">
        <v>2204</v>
      </c>
      <c r="G144" s="7">
        <v>1140</v>
      </c>
      <c r="H144" s="7">
        <v>0</v>
      </c>
      <c r="I144" s="8">
        <v>0</v>
      </c>
      <c r="J144" s="7">
        <v>0</v>
      </c>
      <c r="K144" s="8">
        <v>0</v>
      </c>
      <c r="L144" s="7">
        <v>11</v>
      </c>
      <c r="M144" s="7">
        <f t="shared" si="8"/>
        <v>1075</v>
      </c>
      <c r="N144" s="9">
        <f t="shared" si="9"/>
        <v>0.36073825503355705</v>
      </c>
      <c r="O144" s="5">
        <v>46</v>
      </c>
      <c r="P144" s="5">
        <v>1</v>
      </c>
      <c r="Q144" s="5">
        <v>1</v>
      </c>
      <c r="R144" s="5">
        <f t="shared" si="10"/>
        <v>23</v>
      </c>
      <c r="S144" s="7">
        <f t="shared" si="11"/>
        <v>49450</v>
      </c>
      <c r="T144" s="10" t="s">
        <v>31</v>
      </c>
      <c r="U144" s="11" t="s">
        <v>32</v>
      </c>
      <c r="V144" s="10" t="s">
        <v>33</v>
      </c>
      <c r="W144" s="10" t="s">
        <v>34</v>
      </c>
      <c r="X144" s="10" t="s">
        <v>35</v>
      </c>
      <c r="Y144" s="10" t="s">
        <v>36</v>
      </c>
      <c r="Z144" s="10"/>
      <c r="AA144" s="10" t="s">
        <v>36</v>
      </c>
      <c r="AB144" s="10" t="s">
        <v>37</v>
      </c>
      <c r="AC144" s="10" t="s">
        <v>37</v>
      </c>
      <c r="AD144" s="10" t="s">
        <v>36</v>
      </c>
      <c r="AE144" s="10" t="s">
        <v>38</v>
      </c>
      <c r="AF144" s="10" t="s">
        <v>38</v>
      </c>
      <c r="AG144" s="5">
        <v>24</v>
      </c>
      <c r="AH144" s="10"/>
    </row>
    <row r="145" spans="1:34" ht="75.75" thickBot="1" x14ac:dyDescent="0.5">
      <c r="A145" s="5">
        <v>142</v>
      </c>
      <c r="B145" s="6">
        <v>43140</v>
      </c>
      <c r="C145" s="6"/>
      <c r="D145" s="7">
        <v>19180</v>
      </c>
      <c r="E145" s="7">
        <v>19180</v>
      </c>
      <c r="F145" s="7">
        <v>15989</v>
      </c>
      <c r="G145" s="7">
        <v>12097</v>
      </c>
      <c r="H145" s="7">
        <v>0</v>
      </c>
      <c r="I145" s="8">
        <v>0</v>
      </c>
      <c r="J145" s="7">
        <v>0</v>
      </c>
      <c r="K145" s="8">
        <v>0</v>
      </c>
      <c r="L145" s="7">
        <v>120</v>
      </c>
      <c r="M145" s="7">
        <f t="shared" si="8"/>
        <v>4012</v>
      </c>
      <c r="N145" s="9">
        <f t="shared" si="9"/>
        <v>0.2091762252346194</v>
      </c>
      <c r="O145" s="5">
        <v>5</v>
      </c>
      <c r="P145" s="5">
        <v>1</v>
      </c>
      <c r="Q145" s="5">
        <v>1</v>
      </c>
      <c r="R145" s="5">
        <f t="shared" si="10"/>
        <v>2.5</v>
      </c>
      <c r="S145" s="7">
        <f t="shared" si="11"/>
        <v>20060</v>
      </c>
      <c r="T145" s="10" t="s">
        <v>31</v>
      </c>
      <c r="U145" s="11" t="s">
        <v>32</v>
      </c>
      <c r="V145" s="10" t="s">
        <v>33</v>
      </c>
      <c r="W145" s="10" t="s">
        <v>34</v>
      </c>
      <c r="X145" s="10" t="s">
        <v>35</v>
      </c>
      <c r="Y145" s="10" t="s">
        <v>36</v>
      </c>
      <c r="Z145" s="10"/>
      <c r="AA145" s="10" t="s">
        <v>36</v>
      </c>
      <c r="AB145" s="10" t="s">
        <v>37</v>
      </c>
      <c r="AC145" s="10" t="s">
        <v>37</v>
      </c>
      <c r="AD145" s="10" t="s">
        <v>36</v>
      </c>
      <c r="AE145" s="10" t="s">
        <v>38</v>
      </c>
      <c r="AF145" s="10" t="s">
        <v>38</v>
      </c>
      <c r="AG145" s="5">
        <v>6</v>
      </c>
      <c r="AH145" s="10"/>
    </row>
    <row r="146" spans="1:34" ht="75.75" thickBot="1" x14ac:dyDescent="0.5">
      <c r="A146" s="5">
        <v>143</v>
      </c>
      <c r="B146" s="6">
        <v>43140</v>
      </c>
      <c r="C146" s="6"/>
      <c r="D146" s="7">
        <v>2980</v>
      </c>
      <c r="E146" s="7">
        <v>2980</v>
      </c>
      <c r="F146" s="7">
        <v>2204</v>
      </c>
      <c r="G146" s="7">
        <v>1200</v>
      </c>
      <c r="H146" s="7">
        <v>0</v>
      </c>
      <c r="I146" s="8">
        <v>0</v>
      </c>
      <c r="J146" s="7">
        <v>0</v>
      </c>
      <c r="K146" s="8">
        <v>0</v>
      </c>
      <c r="L146" s="7">
        <v>11</v>
      </c>
      <c r="M146" s="7">
        <f t="shared" si="8"/>
        <v>1015</v>
      </c>
      <c r="N146" s="9">
        <f t="shared" si="9"/>
        <v>0.34060402684563756</v>
      </c>
      <c r="O146" s="5">
        <v>46</v>
      </c>
      <c r="P146" s="5">
        <v>1</v>
      </c>
      <c r="Q146" s="5">
        <v>1</v>
      </c>
      <c r="R146" s="5">
        <f t="shared" si="10"/>
        <v>23</v>
      </c>
      <c r="S146" s="7">
        <f t="shared" si="11"/>
        <v>46690</v>
      </c>
      <c r="T146" s="10" t="s">
        <v>31</v>
      </c>
      <c r="U146" s="11" t="s">
        <v>32</v>
      </c>
      <c r="V146" s="10" t="s">
        <v>33</v>
      </c>
      <c r="W146" s="10" t="s">
        <v>34</v>
      </c>
      <c r="X146" s="10" t="s">
        <v>35</v>
      </c>
      <c r="Y146" s="10" t="s">
        <v>36</v>
      </c>
      <c r="Z146" s="10"/>
      <c r="AA146" s="10" t="s">
        <v>36</v>
      </c>
      <c r="AB146" s="10" t="s">
        <v>37</v>
      </c>
      <c r="AC146" s="10" t="s">
        <v>37</v>
      </c>
      <c r="AD146" s="10" t="s">
        <v>36</v>
      </c>
      <c r="AE146" s="10" t="s">
        <v>38</v>
      </c>
      <c r="AF146" s="10" t="s">
        <v>38</v>
      </c>
      <c r="AG146" s="5">
        <v>24</v>
      </c>
      <c r="AH146" s="10"/>
    </row>
    <row r="147" spans="1:34" ht="75.75" thickBot="1" x14ac:dyDescent="0.5">
      <c r="A147" s="5">
        <v>144</v>
      </c>
      <c r="B147" s="6">
        <v>43144</v>
      </c>
      <c r="C147" s="6"/>
      <c r="D147" s="7">
        <v>2998</v>
      </c>
      <c r="E147" s="7">
        <v>2998</v>
      </c>
      <c r="F147" s="7">
        <v>2262</v>
      </c>
      <c r="G147" s="7">
        <v>1620</v>
      </c>
      <c r="H147" s="7">
        <v>0</v>
      </c>
      <c r="I147" s="8">
        <v>0</v>
      </c>
      <c r="J147" s="7">
        <v>0</v>
      </c>
      <c r="K147" s="8">
        <v>0</v>
      </c>
      <c r="L147" s="7">
        <v>16</v>
      </c>
      <c r="M147" s="7">
        <f t="shared" si="8"/>
        <v>658</v>
      </c>
      <c r="N147" s="9">
        <f t="shared" si="9"/>
        <v>0.21947965310206805</v>
      </c>
      <c r="O147" s="5">
        <v>13</v>
      </c>
      <c r="P147" s="5">
        <v>2</v>
      </c>
      <c r="Q147" s="5">
        <v>3</v>
      </c>
      <c r="R147" s="5">
        <f t="shared" si="10"/>
        <v>4.333333333333333</v>
      </c>
      <c r="S147" s="7">
        <f t="shared" si="11"/>
        <v>4277</v>
      </c>
      <c r="T147" s="10" t="s">
        <v>31</v>
      </c>
      <c r="U147" s="11" t="s">
        <v>32</v>
      </c>
      <c r="V147" s="10" t="s">
        <v>33</v>
      </c>
      <c r="W147" s="10" t="s">
        <v>34</v>
      </c>
      <c r="X147" s="10" t="s">
        <v>35</v>
      </c>
      <c r="Y147" s="10" t="s">
        <v>36</v>
      </c>
      <c r="Z147" s="10"/>
      <c r="AA147" s="10" t="s">
        <v>36</v>
      </c>
      <c r="AB147" s="10" t="s">
        <v>37</v>
      </c>
      <c r="AC147" s="10" t="s">
        <v>37</v>
      </c>
      <c r="AD147" s="10" t="s">
        <v>36</v>
      </c>
      <c r="AE147" s="10" t="s">
        <v>38</v>
      </c>
      <c r="AF147" s="10" t="s">
        <v>38</v>
      </c>
      <c r="AG147" s="5">
        <v>3</v>
      </c>
      <c r="AH147" s="10"/>
    </row>
    <row r="148" spans="1:34" ht="75.75" thickBot="1" x14ac:dyDescent="0.5">
      <c r="A148" s="5">
        <v>145</v>
      </c>
      <c r="B148" s="6">
        <v>43144</v>
      </c>
      <c r="C148" s="6"/>
      <c r="D148" s="7">
        <v>4980</v>
      </c>
      <c r="E148" s="7">
        <v>4980</v>
      </c>
      <c r="F148" s="7">
        <v>3944</v>
      </c>
      <c r="G148" s="7">
        <v>1166</v>
      </c>
      <c r="H148" s="7">
        <v>1166</v>
      </c>
      <c r="I148" s="8">
        <v>1</v>
      </c>
      <c r="J148" s="7">
        <v>0</v>
      </c>
      <c r="K148" s="8">
        <v>0</v>
      </c>
      <c r="L148" s="7">
        <v>22</v>
      </c>
      <c r="M148" s="7">
        <f t="shared" si="8"/>
        <v>2800</v>
      </c>
      <c r="N148" s="9">
        <f t="shared" si="9"/>
        <v>0.56224899598393574</v>
      </c>
      <c r="O148" s="5">
        <v>13</v>
      </c>
      <c r="P148" s="5">
        <v>1</v>
      </c>
      <c r="Q148" s="5">
        <v>2</v>
      </c>
      <c r="R148" s="5">
        <f t="shared" si="10"/>
        <v>6.5</v>
      </c>
      <c r="S148" s="7">
        <f t="shared" si="11"/>
        <v>36400</v>
      </c>
      <c r="T148" s="10" t="s">
        <v>31</v>
      </c>
      <c r="U148" s="11" t="s">
        <v>32</v>
      </c>
      <c r="V148" s="10" t="s">
        <v>33</v>
      </c>
      <c r="W148" s="10" t="s">
        <v>34</v>
      </c>
      <c r="X148" s="10" t="s">
        <v>35</v>
      </c>
      <c r="Y148" s="10" t="s">
        <v>36</v>
      </c>
      <c r="Z148" s="10"/>
      <c r="AA148" s="10" t="s">
        <v>36</v>
      </c>
      <c r="AB148" s="10" t="s">
        <v>37</v>
      </c>
      <c r="AC148" s="10" t="s">
        <v>37</v>
      </c>
      <c r="AD148" s="10" t="s">
        <v>36</v>
      </c>
      <c r="AE148" s="10" t="s">
        <v>38</v>
      </c>
      <c r="AF148" s="10" t="s">
        <v>38</v>
      </c>
      <c r="AG148" s="5">
        <v>18</v>
      </c>
      <c r="AH148" s="10"/>
    </row>
    <row r="149" spans="1:34" ht="75.75" thickBot="1" x14ac:dyDescent="0.5">
      <c r="A149" s="5">
        <v>146</v>
      </c>
      <c r="B149" s="6">
        <v>43144</v>
      </c>
      <c r="C149" s="6"/>
      <c r="D149" s="7">
        <v>7013</v>
      </c>
      <c r="E149" s="7">
        <v>7013</v>
      </c>
      <c r="F149" s="7">
        <v>5675</v>
      </c>
      <c r="G149" s="7">
        <v>4838</v>
      </c>
      <c r="H149" s="7">
        <v>0</v>
      </c>
      <c r="I149" s="8">
        <v>0</v>
      </c>
      <c r="J149" s="7">
        <v>0</v>
      </c>
      <c r="K149" s="8">
        <v>0</v>
      </c>
      <c r="L149" s="7">
        <v>96</v>
      </c>
      <c r="M149" s="7">
        <f t="shared" si="8"/>
        <v>933</v>
      </c>
      <c r="N149" s="9">
        <f t="shared" si="9"/>
        <v>0.13303864252103237</v>
      </c>
      <c r="O149" s="5">
        <v>16</v>
      </c>
      <c r="P149" s="5">
        <v>2</v>
      </c>
      <c r="Q149" s="5">
        <v>3</v>
      </c>
      <c r="R149" s="5">
        <f t="shared" si="10"/>
        <v>5.333333333333333</v>
      </c>
      <c r="S149" s="7">
        <f t="shared" si="11"/>
        <v>7464</v>
      </c>
      <c r="T149" s="10" t="s">
        <v>31</v>
      </c>
      <c r="U149" s="11" t="s">
        <v>32</v>
      </c>
      <c r="V149" s="10" t="s">
        <v>33</v>
      </c>
      <c r="W149" s="10" t="s">
        <v>34</v>
      </c>
      <c r="X149" s="10" t="s">
        <v>35</v>
      </c>
      <c r="Y149" s="10" t="s">
        <v>36</v>
      </c>
      <c r="Z149" s="10"/>
      <c r="AA149" s="10" t="s">
        <v>36</v>
      </c>
      <c r="AB149" s="10" t="s">
        <v>37</v>
      </c>
      <c r="AC149" s="10" t="s">
        <v>37</v>
      </c>
      <c r="AD149" s="10" t="s">
        <v>36</v>
      </c>
      <c r="AE149" s="10" t="s">
        <v>38</v>
      </c>
      <c r="AF149" s="10" t="s">
        <v>38</v>
      </c>
      <c r="AG149" s="5">
        <v>12</v>
      </c>
      <c r="AH149" s="10"/>
    </row>
    <row r="150" spans="1:34" ht="75.75" thickBot="1" x14ac:dyDescent="0.5">
      <c r="A150" s="5">
        <v>147</v>
      </c>
      <c r="B150" s="6">
        <v>43145</v>
      </c>
      <c r="C150" s="6"/>
      <c r="D150" s="7">
        <v>3129</v>
      </c>
      <c r="E150" s="7">
        <v>3129</v>
      </c>
      <c r="F150" s="7">
        <v>2487</v>
      </c>
      <c r="G150" s="7">
        <v>2170</v>
      </c>
      <c r="H150" s="7">
        <v>0</v>
      </c>
      <c r="I150" s="8">
        <v>0</v>
      </c>
      <c r="J150" s="7">
        <v>0</v>
      </c>
      <c r="K150" s="8">
        <v>0</v>
      </c>
      <c r="L150" s="7">
        <v>21</v>
      </c>
      <c r="M150" s="7">
        <f t="shared" si="8"/>
        <v>338</v>
      </c>
      <c r="N150" s="9">
        <f t="shared" si="9"/>
        <v>0.108021732182806</v>
      </c>
      <c r="O150" s="5">
        <v>31</v>
      </c>
      <c r="P150" s="5">
        <v>4</v>
      </c>
      <c r="Q150" s="5">
        <v>18</v>
      </c>
      <c r="R150" s="5">
        <f t="shared" si="10"/>
        <v>6.2</v>
      </c>
      <c r="S150" s="7">
        <f t="shared" si="11"/>
        <v>2619.5</v>
      </c>
      <c r="T150" s="10" t="s">
        <v>31</v>
      </c>
      <c r="U150" s="11" t="s">
        <v>32</v>
      </c>
      <c r="V150" s="10" t="s">
        <v>33</v>
      </c>
      <c r="W150" s="10" t="s">
        <v>34</v>
      </c>
      <c r="X150" s="10" t="s">
        <v>35</v>
      </c>
      <c r="Y150" s="10" t="s">
        <v>36</v>
      </c>
      <c r="Z150" s="10"/>
      <c r="AA150" s="10" t="s">
        <v>36</v>
      </c>
      <c r="AB150" s="10" t="s">
        <v>37</v>
      </c>
      <c r="AC150" s="10" t="s">
        <v>37</v>
      </c>
      <c r="AD150" s="10" t="s">
        <v>36</v>
      </c>
      <c r="AE150" s="10" t="s">
        <v>38</v>
      </c>
      <c r="AF150" s="10" t="s">
        <v>38</v>
      </c>
      <c r="AG150" s="5">
        <v>10</v>
      </c>
      <c r="AH150" s="10"/>
    </row>
    <row r="151" spans="1:34" ht="75.75" thickBot="1" x14ac:dyDescent="0.5">
      <c r="A151" s="5">
        <v>148</v>
      </c>
      <c r="B151" s="6">
        <v>43145</v>
      </c>
      <c r="C151" s="6"/>
      <c r="D151" s="7">
        <v>2400</v>
      </c>
      <c r="E151" s="7">
        <v>2400</v>
      </c>
      <c r="F151" s="7">
        <v>1831</v>
      </c>
      <c r="G151" s="7">
        <v>1404</v>
      </c>
      <c r="H151" s="7">
        <v>0</v>
      </c>
      <c r="I151" s="8">
        <v>0</v>
      </c>
      <c r="J151" s="7">
        <v>0</v>
      </c>
      <c r="K151" s="8">
        <v>0</v>
      </c>
      <c r="L151" s="7">
        <v>14</v>
      </c>
      <c r="M151" s="7">
        <f t="shared" si="8"/>
        <v>441</v>
      </c>
      <c r="N151" s="9">
        <f t="shared" si="9"/>
        <v>0.18375</v>
      </c>
      <c r="O151" s="5">
        <v>64</v>
      </c>
      <c r="P151" s="5">
        <v>1</v>
      </c>
      <c r="Q151" s="5">
        <v>14</v>
      </c>
      <c r="R151" s="5">
        <f t="shared" si="10"/>
        <v>32</v>
      </c>
      <c r="S151" s="7">
        <f t="shared" si="11"/>
        <v>28224</v>
      </c>
      <c r="T151" s="10" t="s">
        <v>31</v>
      </c>
      <c r="U151" s="11" t="s">
        <v>32</v>
      </c>
      <c r="V151" s="10" t="s">
        <v>33</v>
      </c>
      <c r="W151" s="10" t="s">
        <v>34</v>
      </c>
      <c r="X151" s="10" t="s">
        <v>35</v>
      </c>
      <c r="Y151" s="10" t="s">
        <v>36</v>
      </c>
      <c r="Z151" s="10"/>
      <c r="AA151" s="10" t="s">
        <v>36</v>
      </c>
      <c r="AB151" s="10" t="s">
        <v>37</v>
      </c>
      <c r="AC151" s="10" t="s">
        <v>37</v>
      </c>
      <c r="AD151" s="10" t="s">
        <v>36</v>
      </c>
      <c r="AE151" s="10" t="s">
        <v>38</v>
      </c>
      <c r="AF151" s="10" t="s">
        <v>38</v>
      </c>
      <c r="AG151" s="5">
        <v>1</v>
      </c>
      <c r="AH151" s="10"/>
    </row>
    <row r="152" spans="1:34" ht="75.75" thickBot="1" x14ac:dyDescent="0.5">
      <c r="A152" s="5">
        <v>149</v>
      </c>
      <c r="B152" s="6">
        <v>43145</v>
      </c>
      <c r="C152" s="6"/>
      <c r="D152" s="7">
        <v>1754</v>
      </c>
      <c r="E152" s="7">
        <v>1754</v>
      </c>
      <c r="F152" s="7">
        <v>1250</v>
      </c>
      <c r="G152" s="7">
        <v>1005</v>
      </c>
      <c r="H152" s="7">
        <v>0</v>
      </c>
      <c r="I152" s="8">
        <v>0</v>
      </c>
      <c r="J152" s="7">
        <v>0</v>
      </c>
      <c r="K152" s="8">
        <v>0</v>
      </c>
      <c r="L152" s="7">
        <v>10</v>
      </c>
      <c r="M152" s="7">
        <f t="shared" si="8"/>
        <v>255</v>
      </c>
      <c r="N152" s="9">
        <f t="shared" si="9"/>
        <v>0.14538198403648803</v>
      </c>
      <c r="O152" s="5">
        <v>61</v>
      </c>
      <c r="P152" s="5">
        <v>6</v>
      </c>
      <c r="Q152" s="5">
        <v>8</v>
      </c>
      <c r="R152" s="5">
        <f t="shared" si="10"/>
        <v>8.7142857142857135</v>
      </c>
      <c r="S152" s="7">
        <f t="shared" si="11"/>
        <v>2592.5</v>
      </c>
      <c r="T152" s="10" t="s">
        <v>31</v>
      </c>
      <c r="U152" s="11" t="s">
        <v>32</v>
      </c>
      <c r="V152" s="10" t="s">
        <v>33</v>
      </c>
      <c r="W152" s="10" t="s">
        <v>34</v>
      </c>
      <c r="X152" s="10" t="s">
        <v>35</v>
      </c>
      <c r="Y152" s="10" t="s">
        <v>36</v>
      </c>
      <c r="Z152" s="10"/>
      <c r="AA152" s="10" t="s">
        <v>36</v>
      </c>
      <c r="AB152" s="10" t="s">
        <v>37</v>
      </c>
      <c r="AC152" s="10" t="s">
        <v>37</v>
      </c>
      <c r="AD152" s="10" t="s">
        <v>36</v>
      </c>
      <c r="AE152" s="10" t="s">
        <v>38</v>
      </c>
      <c r="AF152" s="10" t="s">
        <v>38</v>
      </c>
      <c r="AG152" s="5">
        <v>4</v>
      </c>
      <c r="AH152" s="10"/>
    </row>
    <row r="153" spans="1:34" ht="75.75" thickBot="1" x14ac:dyDescent="0.5">
      <c r="A153" s="5">
        <v>150</v>
      </c>
      <c r="B153" s="6">
        <v>43145</v>
      </c>
      <c r="C153" s="6"/>
      <c r="D153" s="7">
        <v>1754</v>
      </c>
      <c r="E153" s="7">
        <v>1754</v>
      </c>
      <c r="F153" s="7">
        <v>1250</v>
      </c>
      <c r="G153" s="7">
        <v>1045</v>
      </c>
      <c r="H153" s="7">
        <v>0</v>
      </c>
      <c r="I153" s="8">
        <v>0</v>
      </c>
      <c r="J153" s="7">
        <v>0</v>
      </c>
      <c r="K153" s="8">
        <v>0</v>
      </c>
      <c r="L153" s="7">
        <v>42</v>
      </c>
      <c r="M153" s="7">
        <f t="shared" si="8"/>
        <v>247</v>
      </c>
      <c r="N153" s="9">
        <f t="shared" si="9"/>
        <v>0.14082098061573547</v>
      </c>
      <c r="O153" s="5">
        <v>61</v>
      </c>
      <c r="P153" s="5">
        <v>6</v>
      </c>
      <c r="Q153" s="5">
        <v>8</v>
      </c>
      <c r="R153" s="5">
        <f t="shared" si="10"/>
        <v>8.7142857142857135</v>
      </c>
      <c r="S153" s="7">
        <f t="shared" si="11"/>
        <v>2511.1666666666665</v>
      </c>
      <c r="T153" s="10" t="s">
        <v>31</v>
      </c>
      <c r="U153" s="11" t="s">
        <v>32</v>
      </c>
      <c r="V153" s="10" t="s">
        <v>33</v>
      </c>
      <c r="W153" s="10" t="s">
        <v>34</v>
      </c>
      <c r="X153" s="10" t="s">
        <v>35</v>
      </c>
      <c r="Y153" s="10" t="s">
        <v>36</v>
      </c>
      <c r="Z153" s="10"/>
      <c r="AA153" s="10" t="s">
        <v>36</v>
      </c>
      <c r="AB153" s="10" t="s">
        <v>37</v>
      </c>
      <c r="AC153" s="10" t="s">
        <v>37</v>
      </c>
      <c r="AD153" s="10" t="s">
        <v>36</v>
      </c>
      <c r="AE153" s="10" t="s">
        <v>38</v>
      </c>
      <c r="AF153" s="10" t="s">
        <v>38</v>
      </c>
      <c r="AG153" s="5">
        <v>4</v>
      </c>
      <c r="AH153" s="10"/>
    </row>
    <row r="154" spans="1:34" ht="75.75" thickBot="1" x14ac:dyDescent="0.5">
      <c r="A154" s="5">
        <v>151</v>
      </c>
      <c r="B154" s="6">
        <v>43145</v>
      </c>
      <c r="C154" s="6"/>
      <c r="D154" s="7">
        <v>4053</v>
      </c>
      <c r="E154" s="7">
        <v>4053</v>
      </c>
      <c r="F154" s="7">
        <v>3349</v>
      </c>
      <c r="G154" s="7">
        <v>2862</v>
      </c>
      <c r="H154" s="7">
        <v>0</v>
      </c>
      <c r="I154" s="8">
        <v>0</v>
      </c>
      <c r="J154" s="7">
        <v>0</v>
      </c>
      <c r="K154" s="8">
        <v>0</v>
      </c>
      <c r="L154" s="7">
        <v>0</v>
      </c>
      <c r="M154" s="7">
        <f t="shared" si="8"/>
        <v>487</v>
      </c>
      <c r="N154" s="9">
        <f t="shared" si="9"/>
        <v>0.12015790772267457</v>
      </c>
      <c r="O154" s="5">
        <v>3</v>
      </c>
      <c r="P154" s="5">
        <v>1</v>
      </c>
      <c r="Q154" s="5">
        <v>1</v>
      </c>
      <c r="R154" s="5">
        <f t="shared" si="10"/>
        <v>1.5</v>
      </c>
      <c r="S154" s="7">
        <f t="shared" si="11"/>
        <v>1461</v>
      </c>
      <c r="T154" s="10" t="s">
        <v>31</v>
      </c>
      <c r="U154" s="11" t="s">
        <v>32</v>
      </c>
      <c r="V154" s="10" t="s">
        <v>33</v>
      </c>
      <c r="W154" s="10" t="s">
        <v>34</v>
      </c>
      <c r="X154" s="10" t="s">
        <v>35</v>
      </c>
      <c r="Y154" s="10" t="s">
        <v>36</v>
      </c>
      <c r="Z154" s="10"/>
      <c r="AA154" s="10" t="s">
        <v>36</v>
      </c>
      <c r="AB154" s="10" t="s">
        <v>37</v>
      </c>
      <c r="AC154" s="10" t="s">
        <v>37</v>
      </c>
      <c r="AD154" s="10" t="s">
        <v>36</v>
      </c>
      <c r="AE154" s="10" t="s">
        <v>38</v>
      </c>
      <c r="AF154" s="10" t="s">
        <v>38</v>
      </c>
      <c r="AG154" s="10"/>
      <c r="AH154" s="10"/>
    </row>
    <row r="155" spans="1:34" ht="75.75" thickBot="1" x14ac:dyDescent="0.5">
      <c r="A155" s="5">
        <v>152</v>
      </c>
      <c r="B155" s="6">
        <v>43146</v>
      </c>
      <c r="C155" s="6"/>
      <c r="D155" s="7">
        <v>31180</v>
      </c>
      <c r="E155" s="7">
        <v>31180</v>
      </c>
      <c r="F155" s="7">
        <v>28357</v>
      </c>
      <c r="G155" s="7">
        <v>20310</v>
      </c>
      <c r="H155" s="7">
        <v>0</v>
      </c>
      <c r="I155" s="8">
        <v>0</v>
      </c>
      <c r="J155" s="7">
        <v>0</v>
      </c>
      <c r="K155" s="8">
        <v>0</v>
      </c>
      <c r="L155" s="7">
        <v>203</v>
      </c>
      <c r="M155" s="7">
        <f t="shared" si="8"/>
        <v>8250</v>
      </c>
      <c r="N155" s="9">
        <f t="shared" si="9"/>
        <v>0.26459268762026938</v>
      </c>
      <c r="O155" s="5">
        <v>65</v>
      </c>
      <c r="P155" s="5">
        <v>0</v>
      </c>
      <c r="Q155" s="5">
        <v>0</v>
      </c>
      <c r="R155" s="5">
        <f t="shared" si="10"/>
        <v>65</v>
      </c>
      <c r="S155" s="7">
        <f t="shared" si="11"/>
        <v>536250</v>
      </c>
      <c r="T155" s="10" t="s">
        <v>31</v>
      </c>
      <c r="U155" s="11" t="s">
        <v>32</v>
      </c>
      <c r="V155" s="10" t="s">
        <v>33</v>
      </c>
      <c r="W155" s="10" t="s">
        <v>34</v>
      </c>
      <c r="X155" s="10" t="s">
        <v>35</v>
      </c>
      <c r="Y155" s="10" t="s">
        <v>36</v>
      </c>
      <c r="Z155" s="10"/>
      <c r="AA155" s="10" t="s">
        <v>36</v>
      </c>
      <c r="AB155" s="10" t="s">
        <v>37</v>
      </c>
      <c r="AC155" s="10" t="s">
        <v>37</v>
      </c>
      <c r="AD155" s="10" t="s">
        <v>36</v>
      </c>
      <c r="AE155" s="10" t="s">
        <v>38</v>
      </c>
      <c r="AF155" s="10" t="s">
        <v>38</v>
      </c>
      <c r="AG155" s="5">
        <v>15</v>
      </c>
      <c r="AH155" s="10"/>
    </row>
    <row r="156" spans="1:34" ht="75.75" thickBot="1" x14ac:dyDescent="0.5">
      <c r="A156" s="5">
        <v>153</v>
      </c>
      <c r="B156" s="6">
        <v>43146</v>
      </c>
      <c r="C156" s="6"/>
      <c r="D156" s="7">
        <v>2952</v>
      </c>
      <c r="E156" s="7">
        <v>2952</v>
      </c>
      <c r="F156" s="7">
        <v>2223</v>
      </c>
      <c r="G156" s="7">
        <v>1905</v>
      </c>
      <c r="H156" s="7">
        <v>0</v>
      </c>
      <c r="I156" s="8">
        <v>0</v>
      </c>
      <c r="J156" s="7">
        <v>0</v>
      </c>
      <c r="K156" s="8">
        <v>0</v>
      </c>
      <c r="L156" s="7">
        <v>19</v>
      </c>
      <c r="M156" s="7">
        <f t="shared" si="8"/>
        <v>337</v>
      </c>
      <c r="N156" s="9">
        <f t="shared" si="9"/>
        <v>0.11415989159891599</v>
      </c>
      <c r="O156" s="5">
        <v>11</v>
      </c>
      <c r="P156" s="5">
        <v>1</v>
      </c>
      <c r="Q156" s="5">
        <v>4</v>
      </c>
      <c r="R156" s="5">
        <f t="shared" si="10"/>
        <v>5.5</v>
      </c>
      <c r="S156" s="7">
        <f t="shared" si="11"/>
        <v>3707</v>
      </c>
      <c r="T156" s="10" t="s">
        <v>31</v>
      </c>
      <c r="U156" s="11" t="s">
        <v>32</v>
      </c>
      <c r="V156" s="10" t="s">
        <v>33</v>
      </c>
      <c r="W156" s="10" t="s">
        <v>34</v>
      </c>
      <c r="X156" s="10" t="s">
        <v>35</v>
      </c>
      <c r="Y156" s="10" t="s">
        <v>36</v>
      </c>
      <c r="Z156" s="10"/>
      <c r="AA156" s="10" t="s">
        <v>36</v>
      </c>
      <c r="AB156" s="10" t="s">
        <v>37</v>
      </c>
      <c r="AC156" s="10" t="s">
        <v>37</v>
      </c>
      <c r="AD156" s="10" t="s">
        <v>36</v>
      </c>
      <c r="AE156" s="10" t="s">
        <v>38</v>
      </c>
      <c r="AF156" s="10" t="s">
        <v>38</v>
      </c>
      <c r="AG156" s="5">
        <v>2</v>
      </c>
      <c r="AH156" s="10"/>
    </row>
    <row r="157" spans="1:34" ht="75.75" thickBot="1" x14ac:dyDescent="0.5">
      <c r="A157" s="5">
        <v>154</v>
      </c>
      <c r="B157" s="6">
        <v>43146</v>
      </c>
      <c r="C157" s="6"/>
      <c r="D157" s="7">
        <v>3700</v>
      </c>
      <c r="E157" s="7">
        <v>3700</v>
      </c>
      <c r="F157" s="7">
        <v>2995</v>
      </c>
      <c r="G157" s="7">
        <v>1922</v>
      </c>
      <c r="H157" s="7">
        <v>0</v>
      </c>
      <c r="I157" s="8">
        <v>0</v>
      </c>
      <c r="J157" s="7">
        <v>0</v>
      </c>
      <c r="K157" s="8">
        <v>0</v>
      </c>
      <c r="L157" s="7">
        <v>17</v>
      </c>
      <c r="M157" s="7">
        <f t="shared" si="8"/>
        <v>1090</v>
      </c>
      <c r="N157" s="9">
        <f t="shared" si="9"/>
        <v>0.29459459459459458</v>
      </c>
      <c r="O157" s="5">
        <v>27</v>
      </c>
      <c r="P157" s="5">
        <v>2</v>
      </c>
      <c r="Q157" s="5">
        <v>5</v>
      </c>
      <c r="R157" s="5">
        <f t="shared" si="10"/>
        <v>9</v>
      </c>
      <c r="S157" s="7">
        <f t="shared" si="11"/>
        <v>14715</v>
      </c>
      <c r="T157" s="10" t="s">
        <v>31</v>
      </c>
      <c r="U157" s="11" t="s">
        <v>32</v>
      </c>
      <c r="V157" s="10" t="s">
        <v>33</v>
      </c>
      <c r="W157" s="10" t="s">
        <v>34</v>
      </c>
      <c r="X157" s="10" t="s">
        <v>35</v>
      </c>
      <c r="Y157" s="10" t="s">
        <v>36</v>
      </c>
      <c r="Z157" s="10"/>
      <c r="AA157" s="10" t="s">
        <v>36</v>
      </c>
      <c r="AB157" s="10" t="s">
        <v>37</v>
      </c>
      <c r="AC157" s="10" t="s">
        <v>37</v>
      </c>
      <c r="AD157" s="10" t="s">
        <v>36</v>
      </c>
      <c r="AE157" s="10" t="s">
        <v>38</v>
      </c>
      <c r="AF157" s="10" t="s">
        <v>38</v>
      </c>
      <c r="AG157" s="5">
        <v>20</v>
      </c>
      <c r="AH157" s="10"/>
    </row>
    <row r="158" spans="1:34" ht="75.75" thickBot="1" x14ac:dyDescent="0.5">
      <c r="A158" s="5">
        <v>155</v>
      </c>
      <c r="B158" s="6">
        <v>43146</v>
      </c>
      <c r="C158" s="6"/>
      <c r="D158" s="7">
        <v>31180</v>
      </c>
      <c r="E158" s="7">
        <v>31180</v>
      </c>
      <c r="F158" s="7">
        <v>28357</v>
      </c>
      <c r="G158" s="7">
        <v>18879</v>
      </c>
      <c r="H158" s="7">
        <v>0</v>
      </c>
      <c r="I158" s="8">
        <v>0</v>
      </c>
      <c r="J158" s="7">
        <v>0</v>
      </c>
      <c r="K158" s="8">
        <v>0</v>
      </c>
      <c r="L158" s="7">
        <v>203</v>
      </c>
      <c r="M158" s="7">
        <f t="shared" si="8"/>
        <v>9681</v>
      </c>
      <c r="N158" s="9">
        <f t="shared" si="9"/>
        <v>0.31048749198203979</v>
      </c>
      <c r="O158" s="5">
        <v>65</v>
      </c>
      <c r="P158" s="5">
        <v>0</v>
      </c>
      <c r="Q158" s="5">
        <v>0</v>
      </c>
      <c r="R158" s="5">
        <f t="shared" si="10"/>
        <v>65</v>
      </c>
      <c r="S158" s="7">
        <f t="shared" si="11"/>
        <v>629265</v>
      </c>
      <c r="T158" s="10" t="s">
        <v>31</v>
      </c>
      <c r="U158" s="11" t="s">
        <v>32</v>
      </c>
      <c r="V158" s="10" t="s">
        <v>33</v>
      </c>
      <c r="W158" s="10" t="s">
        <v>34</v>
      </c>
      <c r="X158" s="10" t="s">
        <v>35</v>
      </c>
      <c r="Y158" s="10" t="s">
        <v>36</v>
      </c>
      <c r="Z158" s="10"/>
      <c r="AA158" s="10" t="s">
        <v>36</v>
      </c>
      <c r="AB158" s="10" t="s">
        <v>37</v>
      </c>
      <c r="AC158" s="10" t="s">
        <v>37</v>
      </c>
      <c r="AD158" s="10" t="s">
        <v>36</v>
      </c>
      <c r="AE158" s="10" t="s">
        <v>38</v>
      </c>
      <c r="AF158" s="10" t="s">
        <v>38</v>
      </c>
      <c r="AG158" s="5">
        <v>15</v>
      </c>
      <c r="AH158" s="10"/>
    </row>
    <row r="159" spans="1:34" ht="75.75" thickBot="1" x14ac:dyDescent="0.5">
      <c r="A159" s="5">
        <v>156</v>
      </c>
      <c r="B159" s="6">
        <v>43147</v>
      </c>
      <c r="C159" s="6"/>
      <c r="D159" s="7">
        <v>3200</v>
      </c>
      <c r="E159" s="7">
        <v>3200</v>
      </c>
      <c r="F159" s="7">
        <v>2551</v>
      </c>
      <c r="G159" s="7">
        <v>1944</v>
      </c>
      <c r="H159" s="7">
        <v>0</v>
      </c>
      <c r="I159" s="8">
        <v>0</v>
      </c>
      <c r="J159" s="7">
        <v>0</v>
      </c>
      <c r="K159" s="8">
        <v>0</v>
      </c>
      <c r="L159" s="7">
        <v>95</v>
      </c>
      <c r="M159" s="7">
        <f t="shared" si="8"/>
        <v>702</v>
      </c>
      <c r="N159" s="9">
        <f t="shared" si="9"/>
        <v>0.21937499999999999</v>
      </c>
      <c r="O159" s="5">
        <v>79</v>
      </c>
      <c r="P159" s="5">
        <v>1</v>
      </c>
      <c r="Q159" s="5">
        <v>4</v>
      </c>
      <c r="R159" s="5">
        <f t="shared" si="10"/>
        <v>39.5</v>
      </c>
      <c r="S159" s="7">
        <f t="shared" si="11"/>
        <v>55458</v>
      </c>
      <c r="T159" s="10" t="s">
        <v>31</v>
      </c>
      <c r="U159" s="11" t="s">
        <v>32</v>
      </c>
      <c r="V159" s="10" t="s">
        <v>33</v>
      </c>
      <c r="W159" s="10" t="s">
        <v>34</v>
      </c>
      <c r="X159" s="10" t="s">
        <v>35</v>
      </c>
      <c r="Y159" s="10" t="s">
        <v>36</v>
      </c>
      <c r="Z159" s="10"/>
      <c r="AA159" s="10" t="s">
        <v>36</v>
      </c>
      <c r="AB159" s="10" t="s">
        <v>37</v>
      </c>
      <c r="AC159" s="10" t="s">
        <v>37</v>
      </c>
      <c r="AD159" s="10" t="s">
        <v>36</v>
      </c>
      <c r="AE159" s="10" t="s">
        <v>38</v>
      </c>
      <c r="AF159" s="10" t="s">
        <v>38</v>
      </c>
      <c r="AG159" s="5">
        <v>16</v>
      </c>
      <c r="AH159" s="10"/>
    </row>
    <row r="160" spans="1:34" ht="75.75" thickBot="1" x14ac:dyDescent="0.5">
      <c r="A160" s="5">
        <v>157</v>
      </c>
      <c r="B160" s="6">
        <v>43147</v>
      </c>
      <c r="C160" s="6"/>
      <c r="D160" s="7">
        <v>4580</v>
      </c>
      <c r="E160" s="7">
        <v>4580</v>
      </c>
      <c r="F160" s="7">
        <v>3607</v>
      </c>
      <c r="G160" s="7">
        <v>2125</v>
      </c>
      <c r="H160" s="7">
        <v>0</v>
      </c>
      <c r="I160" s="8">
        <v>0</v>
      </c>
      <c r="J160" s="7">
        <v>0</v>
      </c>
      <c r="K160" s="8">
        <v>0</v>
      </c>
      <c r="L160" s="7">
        <v>21</v>
      </c>
      <c r="M160" s="7">
        <f t="shared" si="8"/>
        <v>1503</v>
      </c>
      <c r="N160" s="9">
        <f t="shared" si="9"/>
        <v>0.3281659388646288</v>
      </c>
      <c r="O160" s="5">
        <v>16</v>
      </c>
      <c r="P160" s="5">
        <v>6</v>
      </c>
      <c r="Q160" s="5">
        <v>4</v>
      </c>
      <c r="R160" s="5">
        <f t="shared" si="10"/>
        <v>2.2857142857142856</v>
      </c>
      <c r="S160" s="7">
        <f t="shared" si="11"/>
        <v>4008</v>
      </c>
      <c r="T160" s="10" t="s">
        <v>31</v>
      </c>
      <c r="U160" s="11" t="s">
        <v>32</v>
      </c>
      <c r="V160" s="10" t="s">
        <v>33</v>
      </c>
      <c r="W160" s="10" t="s">
        <v>34</v>
      </c>
      <c r="X160" s="10" t="s">
        <v>35</v>
      </c>
      <c r="Y160" s="10" t="s">
        <v>36</v>
      </c>
      <c r="Z160" s="10"/>
      <c r="AA160" s="10" t="s">
        <v>36</v>
      </c>
      <c r="AB160" s="10" t="s">
        <v>37</v>
      </c>
      <c r="AC160" s="10" t="s">
        <v>37</v>
      </c>
      <c r="AD160" s="10" t="s">
        <v>36</v>
      </c>
      <c r="AE160" s="10" t="s">
        <v>38</v>
      </c>
      <c r="AF160" s="10" t="s">
        <v>38</v>
      </c>
      <c r="AG160" s="5">
        <v>15</v>
      </c>
      <c r="AH160" s="10"/>
    </row>
    <row r="161" spans="1:34" ht="75.75" thickBot="1" x14ac:dyDescent="0.5">
      <c r="A161" s="5">
        <v>158</v>
      </c>
      <c r="B161" s="6">
        <v>43147</v>
      </c>
      <c r="C161" s="6"/>
      <c r="D161" s="7">
        <v>4860</v>
      </c>
      <c r="E161" s="7">
        <v>4860</v>
      </c>
      <c r="F161" s="7">
        <v>4045</v>
      </c>
      <c r="G161" s="7">
        <v>2250</v>
      </c>
      <c r="H161" s="7">
        <v>0</v>
      </c>
      <c r="I161" s="8">
        <v>0</v>
      </c>
      <c r="J161" s="7">
        <v>0</v>
      </c>
      <c r="K161" s="8">
        <v>0</v>
      </c>
      <c r="L161" s="10"/>
      <c r="M161" s="7">
        <f t="shared" si="8"/>
        <v>1795</v>
      </c>
      <c r="N161" s="9">
        <f t="shared" si="9"/>
        <v>0.36934156378600824</v>
      </c>
      <c r="O161" s="5">
        <v>6</v>
      </c>
      <c r="P161" s="5">
        <v>1</v>
      </c>
      <c r="Q161" s="5">
        <v>13</v>
      </c>
      <c r="R161" s="5">
        <f t="shared" si="10"/>
        <v>3</v>
      </c>
      <c r="S161" s="7">
        <f t="shared" si="11"/>
        <v>10770</v>
      </c>
      <c r="T161" s="10" t="s">
        <v>31</v>
      </c>
      <c r="U161" s="11" t="s">
        <v>32</v>
      </c>
      <c r="V161" s="10" t="s">
        <v>33</v>
      </c>
      <c r="W161" s="10" t="s">
        <v>34</v>
      </c>
      <c r="X161" s="10" t="s">
        <v>35</v>
      </c>
      <c r="Y161" s="10" t="s">
        <v>36</v>
      </c>
      <c r="Z161" s="10"/>
      <c r="AA161" s="10" t="s">
        <v>36</v>
      </c>
      <c r="AB161" s="10" t="s">
        <v>37</v>
      </c>
      <c r="AC161" s="10" t="s">
        <v>37</v>
      </c>
      <c r="AD161" s="10" t="s">
        <v>36</v>
      </c>
      <c r="AE161" s="10" t="s">
        <v>38</v>
      </c>
      <c r="AF161" s="10" t="s">
        <v>38</v>
      </c>
      <c r="AG161" s="5">
        <v>2</v>
      </c>
      <c r="AH161" s="10"/>
    </row>
    <row r="162" spans="1:34" ht="75.75" thickBot="1" x14ac:dyDescent="0.5">
      <c r="A162" s="5">
        <v>159</v>
      </c>
      <c r="B162" s="6">
        <v>43147</v>
      </c>
      <c r="C162" s="6"/>
      <c r="D162" s="7">
        <v>3980</v>
      </c>
      <c r="E162" s="7">
        <v>3980</v>
      </c>
      <c r="F162" s="7">
        <v>3253</v>
      </c>
      <c r="G162" s="7">
        <v>2250</v>
      </c>
      <c r="H162" s="7">
        <v>0</v>
      </c>
      <c r="I162" s="8">
        <v>0</v>
      </c>
      <c r="J162" s="7">
        <v>0</v>
      </c>
      <c r="K162" s="8">
        <v>0</v>
      </c>
      <c r="L162" s="10"/>
      <c r="M162" s="7">
        <f t="shared" si="8"/>
        <v>1003</v>
      </c>
      <c r="N162" s="9">
        <f t="shared" si="9"/>
        <v>0.25201005025125628</v>
      </c>
      <c r="O162" s="5">
        <v>4</v>
      </c>
      <c r="P162" s="5">
        <v>1</v>
      </c>
      <c r="Q162" s="5">
        <v>10</v>
      </c>
      <c r="R162" s="5">
        <f t="shared" si="10"/>
        <v>2</v>
      </c>
      <c r="S162" s="7">
        <f t="shared" si="11"/>
        <v>4012</v>
      </c>
      <c r="T162" s="10" t="s">
        <v>31</v>
      </c>
      <c r="U162" s="11" t="s">
        <v>32</v>
      </c>
      <c r="V162" s="10" t="s">
        <v>33</v>
      </c>
      <c r="W162" s="10" t="s">
        <v>34</v>
      </c>
      <c r="X162" s="10" t="s">
        <v>35</v>
      </c>
      <c r="Y162" s="10" t="s">
        <v>36</v>
      </c>
      <c r="Z162" s="10"/>
      <c r="AA162" s="10" t="s">
        <v>36</v>
      </c>
      <c r="AB162" s="10" t="s">
        <v>37</v>
      </c>
      <c r="AC162" s="10" t="s">
        <v>37</v>
      </c>
      <c r="AD162" s="10" t="s">
        <v>36</v>
      </c>
      <c r="AE162" s="10" t="s">
        <v>38</v>
      </c>
      <c r="AF162" s="10" t="s">
        <v>38</v>
      </c>
      <c r="AG162" s="5">
        <v>3</v>
      </c>
      <c r="AH162" s="10"/>
    </row>
    <row r="163" spans="1:34" ht="75.75" thickBot="1" x14ac:dyDescent="0.5">
      <c r="A163" s="5">
        <v>160</v>
      </c>
      <c r="B163" s="6">
        <v>43147</v>
      </c>
      <c r="C163" s="6"/>
      <c r="D163" s="7">
        <v>5060</v>
      </c>
      <c r="E163" s="7">
        <v>5060</v>
      </c>
      <c r="F163" s="7">
        <v>3972</v>
      </c>
      <c r="G163" s="7">
        <v>3025</v>
      </c>
      <c r="H163" s="7">
        <v>0</v>
      </c>
      <c r="I163" s="8">
        <v>0</v>
      </c>
      <c r="J163" s="7">
        <v>0</v>
      </c>
      <c r="K163" s="8">
        <v>0</v>
      </c>
      <c r="L163" s="10"/>
      <c r="M163" s="7">
        <f t="shared" si="8"/>
        <v>947</v>
      </c>
      <c r="N163" s="9">
        <f t="shared" si="9"/>
        <v>0.18715415019762846</v>
      </c>
      <c r="O163" s="5">
        <v>5</v>
      </c>
      <c r="P163" s="5">
        <v>0</v>
      </c>
      <c r="Q163" s="5">
        <v>0</v>
      </c>
      <c r="R163" s="5">
        <f t="shared" si="10"/>
        <v>5</v>
      </c>
      <c r="S163" s="7">
        <f t="shared" si="11"/>
        <v>4735</v>
      </c>
      <c r="T163" s="10" t="s">
        <v>31</v>
      </c>
      <c r="U163" s="11" t="s">
        <v>32</v>
      </c>
      <c r="V163" s="10" t="s">
        <v>33</v>
      </c>
      <c r="W163" s="10" t="s">
        <v>34</v>
      </c>
      <c r="X163" s="10" t="s">
        <v>35</v>
      </c>
      <c r="Y163" s="10" t="s">
        <v>36</v>
      </c>
      <c r="Z163" s="10"/>
      <c r="AA163" s="10" t="s">
        <v>36</v>
      </c>
      <c r="AB163" s="10" t="s">
        <v>37</v>
      </c>
      <c r="AC163" s="10" t="s">
        <v>37</v>
      </c>
      <c r="AD163" s="10" t="s">
        <v>36</v>
      </c>
      <c r="AE163" s="10" t="s">
        <v>38</v>
      </c>
      <c r="AF163" s="10" t="s">
        <v>38</v>
      </c>
      <c r="AG163" s="5">
        <v>2</v>
      </c>
      <c r="AH163" s="10"/>
    </row>
    <row r="164" spans="1:34" ht="75.75" thickBot="1" x14ac:dyDescent="0.5">
      <c r="A164" s="5">
        <v>161</v>
      </c>
      <c r="B164" s="6">
        <v>43150</v>
      </c>
      <c r="C164" s="6"/>
      <c r="D164" s="7">
        <v>2270</v>
      </c>
      <c r="E164" s="7">
        <v>2270</v>
      </c>
      <c r="F164" s="7">
        <v>1755</v>
      </c>
      <c r="G164" s="7">
        <v>1115</v>
      </c>
      <c r="H164" s="7">
        <v>0</v>
      </c>
      <c r="I164" s="8">
        <v>0</v>
      </c>
      <c r="J164" s="7">
        <v>0</v>
      </c>
      <c r="K164" s="8">
        <v>0</v>
      </c>
      <c r="L164" s="7">
        <v>11</v>
      </c>
      <c r="M164" s="7">
        <f t="shared" si="8"/>
        <v>651</v>
      </c>
      <c r="N164" s="9">
        <f t="shared" si="9"/>
        <v>0.28678414096916299</v>
      </c>
      <c r="O164" s="5">
        <v>88</v>
      </c>
      <c r="P164" s="5">
        <v>0</v>
      </c>
      <c r="Q164" s="5">
        <v>0</v>
      </c>
      <c r="R164" s="5">
        <f t="shared" si="10"/>
        <v>88</v>
      </c>
      <c r="S164" s="7">
        <f t="shared" si="11"/>
        <v>57288</v>
      </c>
      <c r="T164" s="10" t="s">
        <v>31</v>
      </c>
      <c r="U164" s="11" t="s">
        <v>32</v>
      </c>
      <c r="V164" s="10" t="s">
        <v>33</v>
      </c>
      <c r="W164" s="10" t="s">
        <v>34</v>
      </c>
      <c r="X164" s="10" t="s">
        <v>35</v>
      </c>
      <c r="Y164" s="10" t="s">
        <v>36</v>
      </c>
      <c r="Z164" s="10"/>
      <c r="AA164" s="10" t="s">
        <v>36</v>
      </c>
      <c r="AB164" s="10" t="s">
        <v>37</v>
      </c>
      <c r="AC164" s="10" t="s">
        <v>37</v>
      </c>
      <c r="AD164" s="10" t="s">
        <v>36</v>
      </c>
      <c r="AE164" s="10" t="s">
        <v>38</v>
      </c>
      <c r="AF164" s="10" t="s">
        <v>38</v>
      </c>
      <c r="AG164" s="5">
        <v>14</v>
      </c>
      <c r="AH164" s="10"/>
    </row>
    <row r="165" spans="1:34" ht="75.75" thickBot="1" x14ac:dyDescent="0.5">
      <c r="A165" s="5">
        <v>162</v>
      </c>
      <c r="B165" s="6">
        <v>43150</v>
      </c>
      <c r="C165" s="6"/>
      <c r="D165" s="7">
        <v>6800</v>
      </c>
      <c r="E165" s="7">
        <v>6800</v>
      </c>
      <c r="F165" s="7">
        <v>5606</v>
      </c>
      <c r="G165" s="7">
        <v>5000</v>
      </c>
      <c r="H165" s="7">
        <v>0</v>
      </c>
      <c r="I165" s="8">
        <v>0</v>
      </c>
      <c r="J165" s="7">
        <v>0</v>
      </c>
      <c r="K165" s="8">
        <v>0</v>
      </c>
      <c r="L165" s="7">
        <v>50</v>
      </c>
      <c r="M165" s="7">
        <f t="shared" si="8"/>
        <v>656</v>
      </c>
      <c r="N165" s="9">
        <f t="shared" si="9"/>
        <v>9.6470588235294114E-2</v>
      </c>
      <c r="O165" s="5">
        <v>69</v>
      </c>
      <c r="P165" s="5">
        <v>4</v>
      </c>
      <c r="Q165" s="5">
        <v>3</v>
      </c>
      <c r="R165" s="5">
        <f t="shared" si="10"/>
        <v>13.8</v>
      </c>
      <c r="S165" s="7">
        <f t="shared" si="11"/>
        <v>11316</v>
      </c>
      <c r="T165" s="10" t="s">
        <v>31</v>
      </c>
      <c r="U165" s="11" t="s">
        <v>32</v>
      </c>
      <c r="V165" s="10" t="s">
        <v>33</v>
      </c>
      <c r="W165" s="10" t="s">
        <v>34</v>
      </c>
      <c r="X165" s="10" t="s">
        <v>35</v>
      </c>
      <c r="Y165" s="10" t="s">
        <v>36</v>
      </c>
      <c r="Z165" s="10"/>
      <c r="AA165" s="10" t="s">
        <v>36</v>
      </c>
      <c r="AB165" s="10" t="s">
        <v>37</v>
      </c>
      <c r="AC165" s="10" t="s">
        <v>37</v>
      </c>
      <c r="AD165" s="10" t="s">
        <v>36</v>
      </c>
      <c r="AE165" s="10" t="s">
        <v>38</v>
      </c>
      <c r="AF165" s="10" t="s">
        <v>38</v>
      </c>
      <c r="AG165" s="5">
        <v>18</v>
      </c>
      <c r="AH165" s="10"/>
    </row>
    <row r="166" spans="1:34" ht="75.75" thickBot="1" x14ac:dyDescent="0.5">
      <c r="A166" s="5">
        <v>163</v>
      </c>
      <c r="B166" s="6">
        <v>43150</v>
      </c>
      <c r="C166" s="6"/>
      <c r="D166" s="7">
        <v>4750</v>
      </c>
      <c r="E166" s="7">
        <v>4750</v>
      </c>
      <c r="F166" s="7">
        <v>3891</v>
      </c>
      <c r="G166" s="7">
        <v>2570</v>
      </c>
      <c r="H166" s="7">
        <v>0</v>
      </c>
      <c r="I166" s="8">
        <v>0</v>
      </c>
      <c r="J166" s="7">
        <v>0</v>
      </c>
      <c r="K166" s="8">
        <v>0</v>
      </c>
      <c r="L166" s="7">
        <v>25</v>
      </c>
      <c r="M166" s="7">
        <f t="shared" si="8"/>
        <v>1346</v>
      </c>
      <c r="N166" s="9">
        <f t="shared" si="9"/>
        <v>0.2833684210526316</v>
      </c>
      <c r="O166" s="5">
        <v>5</v>
      </c>
      <c r="P166" s="5">
        <v>0</v>
      </c>
      <c r="Q166" s="5">
        <v>0</v>
      </c>
      <c r="R166" s="5">
        <f t="shared" si="10"/>
        <v>5</v>
      </c>
      <c r="S166" s="7">
        <f t="shared" si="11"/>
        <v>6730</v>
      </c>
      <c r="T166" s="10" t="s">
        <v>31</v>
      </c>
      <c r="U166" s="11" t="s">
        <v>32</v>
      </c>
      <c r="V166" s="10" t="s">
        <v>33</v>
      </c>
      <c r="W166" s="10" t="s">
        <v>34</v>
      </c>
      <c r="X166" s="10" t="s">
        <v>35</v>
      </c>
      <c r="Y166" s="10" t="s">
        <v>36</v>
      </c>
      <c r="Z166" s="10"/>
      <c r="AA166" s="10" t="s">
        <v>36</v>
      </c>
      <c r="AB166" s="10" t="s">
        <v>37</v>
      </c>
      <c r="AC166" s="10" t="s">
        <v>37</v>
      </c>
      <c r="AD166" s="10" t="s">
        <v>36</v>
      </c>
      <c r="AE166" s="10" t="s">
        <v>38</v>
      </c>
      <c r="AF166" s="10" t="s">
        <v>38</v>
      </c>
      <c r="AG166" s="5">
        <v>12</v>
      </c>
      <c r="AH166" s="10"/>
    </row>
    <row r="167" spans="1:34" ht="75.75" thickBot="1" x14ac:dyDescent="0.5">
      <c r="A167" s="5">
        <v>164</v>
      </c>
      <c r="B167" s="6">
        <v>43151</v>
      </c>
      <c r="C167" s="6"/>
      <c r="D167" s="7">
        <v>4380</v>
      </c>
      <c r="E167" s="7">
        <v>4380</v>
      </c>
      <c r="F167" s="7">
        <v>3577</v>
      </c>
      <c r="G167" s="7">
        <v>3050</v>
      </c>
      <c r="H167" s="7">
        <v>0</v>
      </c>
      <c r="I167" s="8">
        <v>0</v>
      </c>
      <c r="J167" s="7">
        <v>0</v>
      </c>
      <c r="K167" s="8">
        <v>0</v>
      </c>
      <c r="L167" s="7">
        <v>30</v>
      </c>
      <c r="M167" s="7">
        <f t="shared" si="8"/>
        <v>557</v>
      </c>
      <c r="N167" s="9">
        <f t="shared" si="9"/>
        <v>0.12716894977168949</v>
      </c>
      <c r="O167" s="5">
        <v>6</v>
      </c>
      <c r="P167" s="5">
        <v>1</v>
      </c>
      <c r="Q167" s="5">
        <v>2</v>
      </c>
      <c r="R167" s="5">
        <f t="shared" si="10"/>
        <v>3</v>
      </c>
      <c r="S167" s="7">
        <f t="shared" si="11"/>
        <v>3342</v>
      </c>
      <c r="T167" s="10" t="s">
        <v>31</v>
      </c>
      <c r="U167" s="11" t="s">
        <v>32</v>
      </c>
      <c r="V167" s="10" t="s">
        <v>33</v>
      </c>
      <c r="W167" s="10" t="s">
        <v>34</v>
      </c>
      <c r="X167" s="10" t="s">
        <v>35</v>
      </c>
      <c r="Y167" s="10" t="s">
        <v>36</v>
      </c>
      <c r="Z167" s="10"/>
      <c r="AA167" s="10" t="s">
        <v>36</v>
      </c>
      <c r="AB167" s="10" t="s">
        <v>37</v>
      </c>
      <c r="AC167" s="10" t="s">
        <v>37</v>
      </c>
      <c r="AD167" s="10" t="s">
        <v>36</v>
      </c>
      <c r="AE167" s="10" t="s">
        <v>38</v>
      </c>
      <c r="AF167" s="10" t="s">
        <v>38</v>
      </c>
      <c r="AG167" s="5">
        <v>5</v>
      </c>
      <c r="AH167" s="10"/>
    </row>
    <row r="168" spans="1:34" ht="75.75" thickBot="1" x14ac:dyDescent="0.5">
      <c r="A168" s="5">
        <v>165</v>
      </c>
      <c r="B168" s="6">
        <v>43151</v>
      </c>
      <c r="C168" s="6"/>
      <c r="D168" s="7">
        <v>2389</v>
      </c>
      <c r="E168" s="7">
        <v>2389</v>
      </c>
      <c r="F168" s="7">
        <v>1745</v>
      </c>
      <c r="G168" s="7">
        <v>1081</v>
      </c>
      <c r="H168" s="7">
        <v>0</v>
      </c>
      <c r="I168" s="8">
        <v>0</v>
      </c>
      <c r="J168" s="7">
        <v>0</v>
      </c>
      <c r="K168" s="8">
        <v>0</v>
      </c>
      <c r="L168" s="7">
        <v>10</v>
      </c>
      <c r="M168" s="7">
        <f t="shared" si="8"/>
        <v>674</v>
      </c>
      <c r="N168" s="9">
        <f t="shared" si="9"/>
        <v>0.28212641272498956</v>
      </c>
      <c r="O168" s="5">
        <v>39</v>
      </c>
      <c r="P168" s="5">
        <v>4</v>
      </c>
      <c r="Q168" s="5">
        <v>12</v>
      </c>
      <c r="R168" s="5">
        <f t="shared" si="10"/>
        <v>7.8</v>
      </c>
      <c r="S168" s="7">
        <f t="shared" si="11"/>
        <v>6571.5</v>
      </c>
      <c r="T168" s="10" t="s">
        <v>31</v>
      </c>
      <c r="U168" s="11" t="s">
        <v>32</v>
      </c>
      <c r="V168" s="10" t="s">
        <v>33</v>
      </c>
      <c r="W168" s="10" t="s">
        <v>34</v>
      </c>
      <c r="X168" s="10" t="s">
        <v>35</v>
      </c>
      <c r="Y168" s="10" t="s">
        <v>36</v>
      </c>
      <c r="Z168" s="10"/>
      <c r="AA168" s="10" t="s">
        <v>36</v>
      </c>
      <c r="AB168" s="10" t="s">
        <v>37</v>
      </c>
      <c r="AC168" s="10" t="s">
        <v>37</v>
      </c>
      <c r="AD168" s="10" t="s">
        <v>36</v>
      </c>
      <c r="AE168" s="10" t="s">
        <v>38</v>
      </c>
      <c r="AF168" s="10" t="s">
        <v>38</v>
      </c>
      <c r="AG168" s="5">
        <v>22</v>
      </c>
      <c r="AH168" s="10"/>
    </row>
    <row r="169" spans="1:34" ht="75.75" thickBot="1" x14ac:dyDescent="0.5">
      <c r="A169" s="5">
        <v>166</v>
      </c>
      <c r="B169" s="6">
        <v>43152</v>
      </c>
      <c r="C169" s="6"/>
      <c r="D169" s="7">
        <v>2372</v>
      </c>
      <c r="E169" s="7">
        <v>2372</v>
      </c>
      <c r="F169" s="7">
        <v>1687</v>
      </c>
      <c r="G169" s="7">
        <v>1339</v>
      </c>
      <c r="H169" s="7">
        <v>0</v>
      </c>
      <c r="I169" s="8">
        <v>0</v>
      </c>
      <c r="J169" s="7">
        <v>0</v>
      </c>
      <c r="K169" s="8">
        <v>0</v>
      </c>
      <c r="L169" s="10"/>
      <c r="M169" s="7">
        <f t="shared" si="8"/>
        <v>348</v>
      </c>
      <c r="N169" s="9">
        <f t="shared" si="9"/>
        <v>0.14671163575042159</v>
      </c>
      <c r="O169" s="5">
        <v>11</v>
      </c>
      <c r="P169" s="5">
        <v>0</v>
      </c>
      <c r="Q169" s="5">
        <v>0</v>
      </c>
      <c r="R169" s="5">
        <f t="shared" si="10"/>
        <v>11</v>
      </c>
      <c r="S169" s="7">
        <f t="shared" si="11"/>
        <v>3828</v>
      </c>
      <c r="T169" s="10" t="s">
        <v>31</v>
      </c>
      <c r="U169" s="11" t="s">
        <v>32</v>
      </c>
      <c r="V169" s="10" t="s">
        <v>33</v>
      </c>
      <c r="W169" s="10" t="s">
        <v>34</v>
      </c>
      <c r="X169" s="10" t="s">
        <v>35</v>
      </c>
      <c r="Y169" s="10" t="s">
        <v>36</v>
      </c>
      <c r="Z169" s="10"/>
      <c r="AA169" s="10" t="s">
        <v>36</v>
      </c>
      <c r="AB169" s="10" t="s">
        <v>37</v>
      </c>
      <c r="AC169" s="10" t="s">
        <v>37</v>
      </c>
      <c r="AD169" s="10" t="s">
        <v>36</v>
      </c>
      <c r="AE169" s="10" t="s">
        <v>38</v>
      </c>
      <c r="AF169" s="10" t="s">
        <v>38</v>
      </c>
      <c r="AG169" s="5">
        <v>4</v>
      </c>
      <c r="AH169" s="10"/>
    </row>
    <row r="170" spans="1:34" ht="75.75" thickBot="1" x14ac:dyDescent="0.5">
      <c r="A170" s="5">
        <v>167</v>
      </c>
      <c r="B170" s="6">
        <v>43152</v>
      </c>
      <c r="C170" s="6"/>
      <c r="D170" s="7">
        <v>2400</v>
      </c>
      <c r="E170" s="7">
        <v>2400</v>
      </c>
      <c r="F170" s="7">
        <v>1711</v>
      </c>
      <c r="G170" s="7">
        <v>1328</v>
      </c>
      <c r="H170" s="7">
        <v>0</v>
      </c>
      <c r="I170" s="8">
        <v>0</v>
      </c>
      <c r="J170" s="7">
        <v>0</v>
      </c>
      <c r="K170" s="8">
        <v>0</v>
      </c>
      <c r="L170" s="10"/>
      <c r="M170" s="7">
        <f t="shared" si="8"/>
        <v>383</v>
      </c>
      <c r="N170" s="9">
        <f t="shared" si="9"/>
        <v>0.15958333333333333</v>
      </c>
      <c r="O170" s="5">
        <v>12</v>
      </c>
      <c r="P170" s="5">
        <v>1</v>
      </c>
      <c r="Q170" s="5">
        <v>10</v>
      </c>
      <c r="R170" s="5">
        <f t="shared" si="10"/>
        <v>6</v>
      </c>
      <c r="S170" s="7">
        <f t="shared" si="11"/>
        <v>4596</v>
      </c>
      <c r="T170" s="10" t="s">
        <v>31</v>
      </c>
      <c r="U170" s="11" t="s">
        <v>32</v>
      </c>
      <c r="V170" s="10" t="s">
        <v>33</v>
      </c>
      <c r="W170" s="10" t="s">
        <v>34</v>
      </c>
      <c r="X170" s="10" t="s">
        <v>35</v>
      </c>
      <c r="Y170" s="10" t="s">
        <v>36</v>
      </c>
      <c r="Z170" s="10"/>
      <c r="AA170" s="10" t="s">
        <v>36</v>
      </c>
      <c r="AB170" s="10" t="s">
        <v>37</v>
      </c>
      <c r="AC170" s="10" t="s">
        <v>37</v>
      </c>
      <c r="AD170" s="10" t="s">
        <v>36</v>
      </c>
      <c r="AE170" s="10" t="s">
        <v>38</v>
      </c>
      <c r="AF170" s="10" t="s">
        <v>38</v>
      </c>
      <c r="AG170" s="5">
        <v>4</v>
      </c>
      <c r="AH170" s="10"/>
    </row>
    <row r="171" spans="1:34" ht="75.75" thickBot="1" x14ac:dyDescent="0.5">
      <c r="A171" s="5">
        <v>168</v>
      </c>
      <c r="B171" s="6">
        <v>43152</v>
      </c>
      <c r="C171" s="6"/>
      <c r="D171" s="7">
        <v>2420</v>
      </c>
      <c r="E171" s="7">
        <v>2420</v>
      </c>
      <c r="F171" s="7">
        <v>1728</v>
      </c>
      <c r="G171" s="7">
        <v>1361</v>
      </c>
      <c r="H171" s="7">
        <v>0</v>
      </c>
      <c r="I171" s="8">
        <v>0</v>
      </c>
      <c r="J171" s="7">
        <v>0</v>
      </c>
      <c r="K171" s="8">
        <v>0</v>
      </c>
      <c r="L171" s="10"/>
      <c r="M171" s="7">
        <f t="shared" si="8"/>
        <v>367</v>
      </c>
      <c r="N171" s="9">
        <f t="shared" si="9"/>
        <v>0.15165289256198347</v>
      </c>
      <c r="O171" s="5">
        <v>7</v>
      </c>
      <c r="P171" s="5">
        <v>0</v>
      </c>
      <c r="Q171" s="5">
        <v>0</v>
      </c>
      <c r="R171" s="5">
        <f t="shared" si="10"/>
        <v>7</v>
      </c>
      <c r="S171" s="7">
        <f t="shared" si="11"/>
        <v>2569</v>
      </c>
      <c r="T171" s="10" t="s">
        <v>31</v>
      </c>
      <c r="U171" s="11" t="s">
        <v>32</v>
      </c>
      <c r="V171" s="10" t="s">
        <v>33</v>
      </c>
      <c r="W171" s="10" t="s">
        <v>34</v>
      </c>
      <c r="X171" s="10" t="s">
        <v>35</v>
      </c>
      <c r="Y171" s="10" t="s">
        <v>36</v>
      </c>
      <c r="Z171" s="10"/>
      <c r="AA171" s="10" t="s">
        <v>36</v>
      </c>
      <c r="AB171" s="10" t="s">
        <v>37</v>
      </c>
      <c r="AC171" s="10" t="s">
        <v>37</v>
      </c>
      <c r="AD171" s="10" t="s">
        <v>36</v>
      </c>
      <c r="AE171" s="10" t="s">
        <v>38</v>
      </c>
      <c r="AF171" s="10" t="s">
        <v>38</v>
      </c>
      <c r="AG171" s="5">
        <v>4</v>
      </c>
      <c r="AH171" s="10"/>
    </row>
    <row r="172" spans="1:34" ht="75.75" thickBot="1" x14ac:dyDescent="0.5">
      <c r="A172" s="5">
        <v>169</v>
      </c>
      <c r="B172" s="6">
        <v>43152</v>
      </c>
      <c r="C172" s="6"/>
      <c r="D172" s="7">
        <v>2960</v>
      </c>
      <c r="E172" s="7">
        <v>2960</v>
      </c>
      <c r="F172" s="7">
        <v>2187</v>
      </c>
      <c r="G172" s="7">
        <v>1544</v>
      </c>
      <c r="H172" s="7">
        <v>0</v>
      </c>
      <c r="I172" s="8">
        <v>0</v>
      </c>
      <c r="J172" s="7">
        <v>0</v>
      </c>
      <c r="K172" s="8">
        <v>0</v>
      </c>
      <c r="L172" s="10"/>
      <c r="M172" s="7">
        <f t="shared" si="8"/>
        <v>643</v>
      </c>
      <c r="N172" s="9">
        <f t="shared" si="9"/>
        <v>0.21722972972972973</v>
      </c>
      <c r="O172" s="5">
        <v>1</v>
      </c>
      <c r="P172" s="5">
        <v>0</v>
      </c>
      <c r="Q172" s="5">
        <v>0</v>
      </c>
      <c r="R172" s="5">
        <f t="shared" si="10"/>
        <v>1</v>
      </c>
      <c r="S172" s="7">
        <f t="shared" si="11"/>
        <v>643</v>
      </c>
      <c r="T172" s="10" t="s">
        <v>31</v>
      </c>
      <c r="U172" s="11" t="s">
        <v>32</v>
      </c>
      <c r="V172" s="10" t="s">
        <v>33</v>
      </c>
      <c r="W172" s="10" t="s">
        <v>34</v>
      </c>
      <c r="X172" s="10" t="s">
        <v>35</v>
      </c>
      <c r="Y172" s="10" t="s">
        <v>36</v>
      </c>
      <c r="Z172" s="10"/>
      <c r="AA172" s="10" t="s">
        <v>36</v>
      </c>
      <c r="AB172" s="10" t="s">
        <v>37</v>
      </c>
      <c r="AC172" s="10" t="s">
        <v>37</v>
      </c>
      <c r="AD172" s="10" t="s">
        <v>36</v>
      </c>
      <c r="AE172" s="10" t="s">
        <v>38</v>
      </c>
      <c r="AF172" s="10" t="s">
        <v>38</v>
      </c>
      <c r="AG172" s="5">
        <v>3</v>
      </c>
      <c r="AH172" s="10"/>
    </row>
    <row r="173" spans="1:34" ht="75.75" thickBot="1" x14ac:dyDescent="0.5">
      <c r="A173" s="5">
        <v>170</v>
      </c>
      <c r="B173" s="6">
        <v>43152</v>
      </c>
      <c r="C173" s="6"/>
      <c r="D173" s="7">
        <v>2600</v>
      </c>
      <c r="E173" s="7">
        <v>2600</v>
      </c>
      <c r="F173" s="7">
        <v>1881</v>
      </c>
      <c r="G173" s="7">
        <v>1544</v>
      </c>
      <c r="H173" s="7">
        <v>0</v>
      </c>
      <c r="I173" s="8">
        <v>0</v>
      </c>
      <c r="J173" s="7">
        <v>0</v>
      </c>
      <c r="K173" s="8">
        <v>0</v>
      </c>
      <c r="L173" s="10"/>
      <c r="M173" s="7">
        <f t="shared" si="8"/>
        <v>337</v>
      </c>
      <c r="N173" s="9">
        <f t="shared" si="9"/>
        <v>0.1296153846153846</v>
      </c>
      <c r="O173" s="5">
        <v>15</v>
      </c>
      <c r="P173" s="5">
        <v>2</v>
      </c>
      <c r="Q173" s="5">
        <v>15</v>
      </c>
      <c r="R173" s="5">
        <f t="shared" si="10"/>
        <v>5</v>
      </c>
      <c r="S173" s="7">
        <f t="shared" si="11"/>
        <v>2527.5</v>
      </c>
      <c r="T173" s="10" t="s">
        <v>31</v>
      </c>
      <c r="U173" s="11" t="s">
        <v>32</v>
      </c>
      <c r="V173" s="10" t="s">
        <v>33</v>
      </c>
      <c r="W173" s="10" t="s">
        <v>34</v>
      </c>
      <c r="X173" s="10" t="s">
        <v>35</v>
      </c>
      <c r="Y173" s="10" t="s">
        <v>36</v>
      </c>
      <c r="Z173" s="10"/>
      <c r="AA173" s="10" t="s">
        <v>36</v>
      </c>
      <c r="AB173" s="10" t="s">
        <v>37</v>
      </c>
      <c r="AC173" s="10" t="s">
        <v>37</v>
      </c>
      <c r="AD173" s="10" t="s">
        <v>36</v>
      </c>
      <c r="AE173" s="10" t="s">
        <v>38</v>
      </c>
      <c r="AF173" s="10" t="s">
        <v>38</v>
      </c>
      <c r="AG173" s="5">
        <v>3</v>
      </c>
      <c r="AH173" s="10"/>
    </row>
    <row r="174" spans="1:34" ht="75.75" thickBot="1" x14ac:dyDescent="0.5">
      <c r="A174" s="5">
        <v>171</v>
      </c>
      <c r="B174" s="6">
        <v>43152</v>
      </c>
      <c r="C174" s="6"/>
      <c r="D174" s="7">
        <v>9178</v>
      </c>
      <c r="E174" s="7">
        <v>9178</v>
      </c>
      <c r="F174" s="7">
        <v>7487</v>
      </c>
      <c r="G174" s="7">
        <v>6295</v>
      </c>
      <c r="H174" s="7">
        <v>0</v>
      </c>
      <c r="I174" s="8">
        <v>0</v>
      </c>
      <c r="J174" s="7">
        <v>0</v>
      </c>
      <c r="K174" s="8">
        <v>0</v>
      </c>
      <c r="L174" s="7">
        <v>62</v>
      </c>
      <c r="M174" s="7">
        <f t="shared" si="8"/>
        <v>1254</v>
      </c>
      <c r="N174" s="9">
        <f t="shared" si="9"/>
        <v>0.13663107430812813</v>
      </c>
      <c r="O174" s="5">
        <v>8</v>
      </c>
      <c r="P174" s="5">
        <v>2</v>
      </c>
      <c r="Q174" s="5">
        <v>2</v>
      </c>
      <c r="R174" s="5">
        <f t="shared" si="10"/>
        <v>2.6666666666666665</v>
      </c>
      <c r="S174" s="7">
        <f t="shared" si="11"/>
        <v>5016</v>
      </c>
      <c r="T174" s="10" t="s">
        <v>31</v>
      </c>
      <c r="U174" s="11" t="s">
        <v>32</v>
      </c>
      <c r="V174" s="10" t="s">
        <v>33</v>
      </c>
      <c r="W174" s="10" t="s">
        <v>34</v>
      </c>
      <c r="X174" s="10" t="s">
        <v>35</v>
      </c>
      <c r="Y174" s="10" t="s">
        <v>36</v>
      </c>
      <c r="Z174" s="10"/>
      <c r="AA174" s="10" t="s">
        <v>36</v>
      </c>
      <c r="AB174" s="10" t="s">
        <v>37</v>
      </c>
      <c r="AC174" s="10" t="s">
        <v>37</v>
      </c>
      <c r="AD174" s="10" t="s">
        <v>36</v>
      </c>
      <c r="AE174" s="10" t="s">
        <v>38</v>
      </c>
      <c r="AF174" s="10" t="s">
        <v>38</v>
      </c>
      <c r="AG174" s="5">
        <v>26</v>
      </c>
      <c r="AH174" s="10"/>
    </row>
    <row r="175" spans="1:34" ht="75.75" thickBot="1" x14ac:dyDescent="0.5">
      <c r="A175" s="5">
        <v>172</v>
      </c>
      <c r="B175" s="6">
        <v>43152</v>
      </c>
      <c r="C175" s="6"/>
      <c r="D175" s="7">
        <v>1777</v>
      </c>
      <c r="E175" s="7">
        <v>1777</v>
      </c>
      <c r="F175" s="7">
        <v>1224</v>
      </c>
      <c r="G175" s="7">
        <v>1000</v>
      </c>
      <c r="H175" s="7">
        <v>0</v>
      </c>
      <c r="I175" s="8">
        <v>0</v>
      </c>
      <c r="J175" s="7">
        <v>0</v>
      </c>
      <c r="K175" s="8">
        <v>0</v>
      </c>
      <c r="L175" s="7">
        <v>10</v>
      </c>
      <c r="M175" s="7">
        <f t="shared" si="8"/>
        <v>234</v>
      </c>
      <c r="N175" s="9">
        <f t="shared" si="9"/>
        <v>0.13168261114237478</v>
      </c>
      <c r="O175" s="5">
        <v>41</v>
      </c>
      <c r="P175" s="5">
        <v>2</v>
      </c>
      <c r="Q175" s="5">
        <v>12</v>
      </c>
      <c r="R175" s="5">
        <f t="shared" si="10"/>
        <v>13.666666666666666</v>
      </c>
      <c r="S175" s="7">
        <f t="shared" si="11"/>
        <v>4797</v>
      </c>
      <c r="T175" s="10" t="s">
        <v>31</v>
      </c>
      <c r="U175" s="11" t="s">
        <v>32</v>
      </c>
      <c r="V175" s="10" t="s">
        <v>33</v>
      </c>
      <c r="W175" s="10" t="s">
        <v>34</v>
      </c>
      <c r="X175" s="10" t="s">
        <v>35</v>
      </c>
      <c r="Y175" s="10" t="s">
        <v>36</v>
      </c>
      <c r="Z175" s="10"/>
      <c r="AA175" s="10" t="s">
        <v>36</v>
      </c>
      <c r="AB175" s="10" t="s">
        <v>37</v>
      </c>
      <c r="AC175" s="10" t="s">
        <v>37</v>
      </c>
      <c r="AD175" s="10" t="s">
        <v>36</v>
      </c>
      <c r="AE175" s="10" t="s">
        <v>38</v>
      </c>
      <c r="AF175" s="10" t="s">
        <v>38</v>
      </c>
      <c r="AG175" s="5">
        <v>5</v>
      </c>
      <c r="AH175" s="10"/>
    </row>
    <row r="176" spans="1:34" ht="19.5" thickBot="1" x14ac:dyDescent="0.45">
      <c r="A176" s="5">
        <v>173</v>
      </c>
      <c r="B176" s="10"/>
      <c r="C176" s="10"/>
      <c r="D176" s="10"/>
      <c r="E176" s="10"/>
      <c r="F176" s="10"/>
      <c r="G176" s="10"/>
      <c r="H176" s="7">
        <v>0</v>
      </c>
      <c r="I176" s="8">
        <v>0</v>
      </c>
      <c r="J176" s="7">
        <v>0</v>
      </c>
      <c r="K176" s="8">
        <v>0</v>
      </c>
      <c r="L176" s="10"/>
      <c r="M176" s="7">
        <f t="shared" si="8"/>
        <v>0</v>
      </c>
      <c r="N176" s="9" t="e">
        <f t="shared" si="9"/>
        <v>#DIV/0!</v>
      </c>
      <c r="O176" s="10"/>
      <c r="P176" s="10"/>
      <c r="Q176" s="10"/>
      <c r="R176" s="5">
        <f t="shared" si="10"/>
        <v>0</v>
      </c>
      <c r="S176" s="7">
        <f t="shared" si="11"/>
        <v>0</v>
      </c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9.5" thickBot="1" x14ac:dyDescent="0.45">
      <c r="A177" s="5">
        <v>174</v>
      </c>
      <c r="B177" s="10"/>
      <c r="C177" s="10"/>
      <c r="D177" s="10"/>
      <c r="E177" s="10"/>
      <c r="F177" s="10"/>
      <c r="G177" s="10"/>
      <c r="H177" s="7">
        <v>0</v>
      </c>
      <c r="I177" s="8">
        <v>0</v>
      </c>
      <c r="J177" s="7">
        <v>0</v>
      </c>
      <c r="K177" s="8">
        <v>0</v>
      </c>
      <c r="L177" s="10"/>
      <c r="M177" s="7">
        <f t="shared" si="8"/>
        <v>0</v>
      </c>
      <c r="N177" s="9" t="e">
        <f t="shared" si="9"/>
        <v>#DIV/0!</v>
      </c>
      <c r="O177" s="10"/>
      <c r="P177" s="10"/>
      <c r="Q177" s="10"/>
      <c r="R177" s="5">
        <f t="shared" si="10"/>
        <v>0</v>
      </c>
      <c r="S177" s="7">
        <f t="shared" si="11"/>
        <v>0</v>
      </c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9.5" thickBot="1" x14ac:dyDescent="0.45">
      <c r="A178" s="5">
        <v>175</v>
      </c>
      <c r="B178" s="10"/>
      <c r="C178" s="10"/>
      <c r="D178" s="10"/>
      <c r="E178" s="10"/>
      <c r="F178" s="10"/>
      <c r="G178" s="10"/>
      <c r="H178" s="7">
        <v>0</v>
      </c>
      <c r="I178" s="8">
        <v>0</v>
      </c>
      <c r="J178" s="7">
        <v>0</v>
      </c>
      <c r="K178" s="8">
        <v>0</v>
      </c>
      <c r="L178" s="10"/>
      <c r="M178" s="7">
        <f t="shared" si="8"/>
        <v>0</v>
      </c>
      <c r="N178" s="9" t="e">
        <f t="shared" si="9"/>
        <v>#DIV/0!</v>
      </c>
      <c r="O178" s="10"/>
      <c r="P178" s="10"/>
      <c r="Q178" s="10"/>
      <c r="R178" s="5">
        <f t="shared" si="10"/>
        <v>0</v>
      </c>
      <c r="S178" s="7">
        <f t="shared" si="11"/>
        <v>0</v>
      </c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9.5" thickBot="1" x14ac:dyDescent="0.45">
      <c r="A179" s="5">
        <v>176</v>
      </c>
      <c r="B179" s="10"/>
      <c r="C179" s="10"/>
      <c r="D179" s="10"/>
      <c r="E179" s="10"/>
      <c r="F179" s="10"/>
      <c r="G179" s="10"/>
      <c r="H179" s="7">
        <v>0</v>
      </c>
      <c r="I179" s="8">
        <v>0</v>
      </c>
      <c r="J179" s="7">
        <v>0</v>
      </c>
      <c r="K179" s="8">
        <v>0</v>
      </c>
      <c r="L179" s="10"/>
      <c r="M179" s="7">
        <f t="shared" si="8"/>
        <v>0</v>
      </c>
      <c r="N179" s="9" t="e">
        <f t="shared" si="9"/>
        <v>#DIV/0!</v>
      </c>
      <c r="O179" s="10"/>
      <c r="P179" s="10"/>
      <c r="Q179" s="10"/>
      <c r="R179" s="5">
        <f t="shared" si="10"/>
        <v>0</v>
      </c>
      <c r="S179" s="7">
        <f t="shared" si="11"/>
        <v>0</v>
      </c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9.5" thickBot="1" x14ac:dyDescent="0.45">
      <c r="A180" s="5">
        <v>177</v>
      </c>
      <c r="B180" s="10"/>
      <c r="C180" s="10"/>
      <c r="D180" s="10"/>
      <c r="E180" s="10"/>
      <c r="F180" s="10"/>
      <c r="G180" s="10"/>
      <c r="H180" s="7">
        <v>0</v>
      </c>
      <c r="I180" s="8">
        <v>0</v>
      </c>
      <c r="J180" s="7">
        <v>0</v>
      </c>
      <c r="K180" s="8">
        <v>0</v>
      </c>
      <c r="L180" s="10"/>
      <c r="M180" s="7">
        <f t="shared" si="8"/>
        <v>0</v>
      </c>
      <c r="N180" s="9" t="e">
        <f t="shared" si="9"/>
        <v>#DIV/0!</v>
      </c>
      <c r="O180" s="10"/>
      <c r="P180" s="10"/>
      <c r="Q180" s="10"/>
      <c r="R180" s="5">
        <f t="shared" si="10"/>
        <v>0</v>
      </c>
      <c r="S180" s="7">
        <f t="shared" si="11"/>
        <v>0</v>
      </c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9.5" thickBot="1" x14ac:dyDescent="0.45">
      <c r="A181" s="5">
        <v>178</v>
      </c>
      <c r="B181" s="10"/>
      <c r="C181" s="10"/>
      <c r="D181" s="10"/>
      <c r="E181" s="10"/>
      <c r="F181" s="10"/>
      <c r="G181" s="10"/>
      <c r="H181" s="7">
        <v>0</v>
      </c>
      <c r="I181" s="8">
        <v>0</v>
      </c>
      <c r="J181" s="7">
        <v>0</v>
      </c>
      <c r="K181" s="8">
        <v>0</v>
      </c>
      <c r="L181" s="10"/>
      <c r="M181" s="7">
        <f t="shared" si="8"/>
        <v>0</v>
      </c>
      <c r="N181" s="9" t="e">
        <f t="shared" si="9"/>
        <v>#DIV/0!</v>
      </c>
      <c r="O181" s="10"/>
      <c r="P181" s="10"/>
      <c r="Q181" s="10"/>
      <c r="R181" s="5">
        <f t="shared" si="10"/>
        <v>0</v>
      </c>
      <c r="S181" s="7">
        <f t="shared" si="11"/>
        <v>0</v>
      </c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9.5" thickBot="1" x14ac:dyDescent="0.45">
      <c r="A182" s="5">
        <v>179</v>
      </c>
      <c r="B182" s="10"/>
      <c r="C182" s="10"/>
      <c r="D182" s="10"/>
      <c r="E182" s="10"/>
      <c r="F182" s="10"/>
      <c r="G182" s="10"/>
      <c r="H182" s="7">
        <v>0</v>
      </c>
      <c r="I182" s="8">
        <v>0</v>
      </c>
      <c r="J182" s="7">
        <v>0</v>
      </c>
      <c r="K182" s="8">
        <v>0</v>
      </c>
      <c r="L182" s="10"/>
      <c r="M182" s="7">
        <f t="shared" si="8"/>
        <v>0</v>
      </c>
      <c r="N182" s="9" t="e">
        <f t="shared" si="9"/>
        <v>#DIV/0!</v>
      </c>
      <c r="O182" s="10"/>
      <c r="P182" s="10"/>
      <c r="Q182" s="10"/>
      <c r="R182" s="5">
        <f t="shared" si="10"/>
        <v>0</v>
      </c>
      <c r="S182" s="7">
        <f t="shared" si="11"/>
        <v>0</v>
      </c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9.5" thickBot="1" x14ac:dyDescent="0.45">
      <c r="A183" s="5">
        <v>180</v>
      </c>
      <c r="B183" s="10"/>
      <c r="C183" s="10"/>
      <c r="D183" s="10"/>
      <c r="E183" s="10"/>
      <c r="F183" s="10"/>
      <c r="G183" s="10"/>
      <c r="H183" s="7">
        <v>0</v>
      </c>
      <c r="I183" s="8">
        <v>0</v>
      </c>
      <c r="J183" s="7">
        <v>0</v>
      </c>
      <c r="K183" s="8">
        <v>0</v>
      </c>
      <c r="L183" s="10"/>
      <c r="M183" s="7">
        <f t="shared" si="8"/>
        <v>0</v>
      </c>
      <c r="N183" s="9" t="e">
        <f t="shared" si="9"/>
        <v>#DIV/0!</v>
      </c>
      <c r="O183" s="10"/>
      <c r="P183" s="10"/>
      <c r="Q183" s="10"/>
      <c r="R183" s="5">
        <f t="shared" si="10"/>
        <v>0</v>
      </c>
      <c r="S183" s="7">
        <f t="shared" si="11"/>
        <v>0</v>
      </c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9.5" thickBot="1" x14ac:dyDescent="0.45">
      <c r="A184" s="5">
        <v>181</v>
      </c>
      <c r="B184" s="10"/>
      <c r="C184" s="10"/>
      <c r="D184" s="10"/>
      <c r="E184" s="10"/>
      <c r="F184" s="10"/>
      <c r="G184" s="10"/>
      <c r="H184" s="7">
        <v>0</v>
      </c>
      <c r="I184" s="8">
        <v>0</v>
      </c>
      <c r="J184" s="7">
        <v>0</v>
      </c>
      <c r="K184" s="8">
        <v>0</v>
      </c>
      <c r="L184" s="10"/>
      <c r="M184" s="7">
        <f t="shared" si="8"/>
        <v>0</v>
      </c>
      <c r="N184" s="9" t="e">
        <f t="shared" si="9"/>
        <v>#DIV/0!</v>
      </c>
      <c r="O184" s="10"/>
      <c r="P184" s="10"/>
      <c r="Q184" s="10"/>
      <c r="R184" s="5">
        <f t="shared" si="10"/>
        <v>0</v>
      </c>
      <c r="S184" s="7">
        <f t="shared" si="11"/>
        <v>0</v>
      </c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9.5" thickBot="1" x14ac:dyDescent="0.45">
      <c r="A185" s="5">
        <v>182</v>
      </c>
      <c r="B185" s="10"/>
      <c r="C185" s="10"/>
      <c r="D185" s="10"/>
      <c r="E185" s="10"/>
      <c r="F185" s="10"/>
      <c r="G185" s="10"/>
      <c r="H185" s="7">
        <v>0</v>
      </c>
      <c r="I185" s="8">
        <v>0</v>
      </c>
      <c r="J185" s="7">
        <v>0</v>
      </c>
      <c r="K185" s="8">
        <v>0</v>
      </c>
      <c r="L185" s="10"/>
      <c r="M185" s="7">
        <f t="shared" si="8"/>
        <v>0</v>
      </c>
      <c r="N185" s="9" t="e">
        <f t="shared" si="9"/>
        <v>#DIV/0!</v>
      </c>
      <c r="O185" s="10"/>
      <c r="P185" s="10"/>
      <c r="Q185" s="10"/>
      <c r="R185" s="5">
        <f t="shared" si="10"/>
        <v>0</v>
      </c>
      <c r="S185" s="7">
        <f t="shared" si="11"/>
        <v>0</v>
      </c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9.5" thickBot="1" x14ac:dyDescent="0.45">
      <c r="A186" s="5">
        <v>183</v>
      </c>
      <c r="B186" s="10"/>
      <c r="C186" s="10"/>
      <c r="D186" s="10"/>
      <c r="E186" s="10"/>
      <c r="F186" s="10"/>
      <c r="G186" s="10"/>
      <c r="H186" s="7">
        <v>0</v>
      </c>
      <c r="I186" s="8">
        <v>0</v>
      </c>
      <c r="J186" s="7">
        <v>0</v>
      </c>
      <c r="K186" s="8">
        <v>0</v>
      </c>
      <c r="L186" s="10"/>
      <c r="M186" s="7">
        <f t="shared" si="8"/>
        <v>0</v>
      </c>
      <c r="N186" s="9" t="e">
        <f t="shared" si="9"/>
        <v>#DIV/0!</v>
      </c>
      <c r="O186" s="10"/>
      <c r="P186" s="10"/>
      <c r="Q186" s="10"/>
      <c r="R186" s="5">
        <f t="shared" si="10"/>
        <v>0</v>
      </c>
      <c r="S186" s="7">
        <f t="shared" si="11"/>
        <v>0</v>
      </c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9.5" thickBot="1" x14ac:dyDescent="0.45">
      <c r="A187" s="5">
        <v>184</v>
      </c>
      <c r="B187" s="10"/>
      <c r="C187" s="10"/>
      <c r="D187" s="10"/>
      <c r="E187" s="10"/>
      <c r="F187" s="10"/>
      <c r="G187" s="10"/>
      <c r="H187" s="7">
        <v>0</v>
      </c>
      <c r="I187" s="8">
        <v>0</v>
      </c>
      <c r="J187" s="7">
        <v>0</v>
      </c>
      <c r="K187" s="8">
        <v>0</v>
      </c>
      <c r="L187" s="10"/>
      <c r="M187" s="7">
        <f t="shared" si="8"/>
        <v>0</v>
      </c>
      <c r="N187" s="9" t="e">
        <f t="shared" si="9"/>
        <v>#DIV/0!</v>
      </c>
      <c r="O187" s="10"/>
      <c r="P187" s="10"/>
      <c r="Q187" s="10"/>
      <c r="R187" s="5">
        <f t="shared" si="10"/>
        <v>0</v>
      </c>
      <c r="S187" s="7">
        <f t="shared" si="11"/>
        <v>0</v>
      </c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9.5" thickBot="1" x14ac:dyDescent="0.45">
      <c r="A188" s="5">
        <v>185</v>
      </c>
      <c r="B188" s="10"/>
      <c r="C188" s="10"/>
      <c r="D188" s="10"/>
      <c r="E188" s="10"/>
      <c r="F188" s="10"/>
      <c r="G188" s="10"/>
      <c r="H188" s="7">
        <v>0</v>
      </c>
      <c r="I188" s="8">
        <v>0</v>
      </c>
      <c r="J188" s="7">
        <v>0</v>
      </c>
      <c r="K188" s="8">
        <v>0</v>
      </c>
      <c r="L188" s="10"/>
      <c r="M188" s="7">
        <f t="shared" si="8"/>
        <v>0</v>
      </c>
      <c r="N188" s="9" t="e">
        <f t="shared" si="9"/>
        <v>#DIV/0!</v>
      </c>
      <c r="O188" s="10"/>
      <c r="P188" s="10"/>
      <c r="Q188" s="10"/>
      <c r="R188" s="5">
        <f t="shared" si="10"/>
        <v>0</v>
      </c>
      <c r="S188" s="7">
        <f t="shared" si="11"/>
        <v>0</v>
      </c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9.5" thickBot="1" x14ac:dyDescent="0.45">
      <c r="A189" s="5">
        <v>186</v>
      </c>
      <c r="B189" s="10"/>
      <c r="C189" s="10"/>
      <c r="D189" s="10"/>
      <c r="E189" s="10"/>
      <c r="F189" s="10"/>
      <c r="G189" s="10"/>
      <c r="H189" s="7">
        <v>0</v>
      </c>
      <c r="I189" s="8">
        <v>0</v>
      </c>
      <c r="J189" s="7">
        <v>0</v>
      </c>
      <c r="K189" s="8">
        <v>0</v>
      </c>
      <c r="L189" s="10"/>
      <c r="M189" s="7">
        <f t="shared" si="8"/>
        <v>0</v>
      </c>
      <c r="N189" s="9" t="e">
        <f t="shared" si="9"/>
        <v>#DIV/0!</v>
      </c>
      <c r="O189" s="10"/>
      <c r="P189" s="10"/>
      <c r="Q189" s="10"/>
      <c r="R189" s="5">
        <f t="shared" si="10"/>
        <v>0</v>
      </c>
      <c r="S189" s="7">
        <f t="shared" si="11"/>
        <v>0</v>
      </c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9.5" thickBot="1" x14ac:dyDescent="0.45">
      <c r="A190" s="5">
        <v>187</v>
      </c>
      <c r="B190" s="10"/>
      <c r="C190" s="10"/>
      <c r="D190" s="10"/>
      <c r="E190" s="10"/>
      <c r="F190" s="10"/>
      <c r="G190" s="10"/>
      <c r="H190" s="7">
        <v>0</v>
      </c>
      <c r="I190" s="8">
        <v>0</v>
      </c>
      <c r="J190" s="7">
        <v>0</v>
      </c>
      <c r="K190" s="8">
        <v>0</v>
      </c>
      <c r="L190" s="10"/>
      <c r="M190" s="7">
        <f t="shared" si="8"/>
        <v>0</v>
      </c>
      <c r="N190" s="9" t="e">
        <f t="shared" si="9"/>
        <v>#DIV/0!</v>
      </c>
      <c r="O190" s="10"/>
      <c r="P190" s="10"/>
      <c r="Q190" s="10"/>
      <c r="R190" s="5">
        <f t="shared" si="10"/>
        <v>0</v>
      </c>
      <c r="S190" s="7">
        <f t="shared" si="11"/>
        <v>0</v>
      </c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9.5" thickBot="1" x14ac:dyDescent="0.45">
      <c r="A191" s="5">
        <v>188</v>
      </c>
      <c r="B191" s="10"/>
      <c r="C191" s="10"/>
      <c r="D191" s="10"/>
      <c r="E191" s="10"/>
      <c r="F191" s="10"/>
      <c r="G191" s="10"/>
      <c r="H191" s="7">
        <v>0</v>
      </c>
      <c r="I191" s="8">
        <v>0</v>
      </c>
      <c r="J191" s="7">
        <v>0</v>
      </c>
      <c r="K191" s="8">
        <v>0</v>
      </c>
      <c r="L191" s="10"/>
      <c r="M191" s="7">
        <f t="shared" si="8"/>
        <v>0</v>
      </c>
      <c r="N191" s="9" t="e">
        <f t="shared" si="9"/>
        <v>#DIV/0!</v>
      </c>
      <c r="O191" s="10"/>
      <c r="P191" s="10"/>
      <c r="Q191" s="10"/>
      <c r="R191" s="5">
        <f t="shared" si="10"/>
        <v>0</v>
      </c>
      <c r="S191" s="7">
        <f t="shared" si="11"/>
        <v>0</v>
      </c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9.5" thickBot="1" x14ac:dyDescent="0.45">
      <c r="A192" s="5">
        <v>189</v>
      </c>
      <c r="B192" s="10"/>
      <c r="C192" s="10"/>
      <c r="D192" s="10"/>
      <c r="E192" s="10"/>
      <c r="F192" s="10"/>
      <c r="G192" s="10"/>
      <c r="H192" s="7">
        <v>0</v>
      </c>
      <c r="I192" s="8">
        <v>0</v>
      </c>
      <c r="J192" s="7">
        <v>0</v>
      </c>
      <c r="K192" s="8">
        <v>0</v>
      </c>
      <c r="L192" s="10"/>
      <c r="M192" s="7">
        <f t="shared" si="8"/>
        <v>0</v>
      </c>
      <c r="N192" s="9" t="e">
        <f t="shared" si="9"/>
        <v>#DIV/0!</v>
      </c>
      <c r="O192" s="10"/>
      <c r="P192" s="10"/>
      <c r="Q192" s="10"/>
      <c r="R192" s="5">
        <f t="shared" si="10"/>
        <v>0</v>
      </c>
      <c r="S192" s="7">
        <f t="shared" si="11"/>
        <v>0</v>
      </c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9.5" thickBot="1" x14ac:dyDescent="0.45">
      <c r="A193" s="5">
        <v>190</v>
      </c>
      <c r="B193" s="10"/>
      <c r="C193" s="10"/>
      <c r="D193" s="10"/>
      <c r="E193" s="10"/>
      <c r="F193" s="10"/>
      <c r="G193" s="10"/>
      <c r="H193" s="7">
        <v>0</v>
      </c>
      <c r="I193" s="8">
        <v>0</v>
      </c>
      <c r="J193" s="7">
        <v>0</v>
      </c>
      <c r="K193" s="8">
        <v>0</v>
      </c>
      <c r="L193" s="10"/>
      <c r="M193" s="7">
        <f t="shared" si="8"/>
        <v>0</v>
      </c>
      <c r="N193" s="9" t="e">
        <f t="shared" si="9"/>
        <v>#DIV/0!</v>
      </c>
      <c r="O193" s="10"/>
      <c r="P193" s="10"/>
      <c r="Q193" s="10"/>
      <c r="R193" s="5">
        <f t="shared" si="10"/>
        <v>0</v>
      </c>
      <c r="S193" s="7">
        <f t="shared" si="11"/>
        <v>0</v>
      </c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9.5" thickBot="1" x14ac:dyDescent="0.45">
      <c r="A194" s="5">
        <v>191</v>
      </c>
      <c r="B194" s="10"/>
      <c r="C194" s="10"/>
      <c r="D194" s="10"/>
      <c r="E194" s="10"/>
      <c r="F194" s="10"/>
      <c r="G194" s="10"/>
      <c r="H194" s="7">
        <v>0</v>
      </c>
      <c r="I194" s="8">
        <v>0</v>
      </c>
      <c r="J194" s="7">
        <v>0</v>
      </c>
      <c r="K194" s="8">
        <v>0</v>
      </c>
      <c r="L194" s="10"/>
      <c r="M194" s="7">
        <f t="shared" si="8"/>
        <v>0</v>
      </c>
      <c r="N194" s="9" t="e">
        <f t="shared" si="9"/>
        <v>#DIV/0!</v>
      </c>
      <c r="O194" s="10"/>
      <c r="P194" s="10"/>
      <c r="Q194" s="10"/>
      <c r="R194" s="5">
        <f t="shared" si="10"/>
        <v>0</v>
      </c>
      <c r="S194" s="7">
        <f t="shared" si="11"/>
        <v>0</v>
      </c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9.5" thickBot="1" x14ac:dyDescent="0.45">
      <c r="A195" s="5">
        <v>192</v>
      </c>
      <c r="B195" s="10"/>
      <c r="C195" s="10"/>
      <c r="D195" s="10"/>
      <c r="E195" s="10"/>
      <c r="F195" s="10"/>
      <c r="G195" s="10"/>
      <c r="H195" s="7">
        <v>0</v>
      </c>
      <c r="I195" s="8">
        <v>0</v>
      </c>
      <c r="J195" s="7">
        <v>0</v>
      </c>
      <c r="K195" s="8">
        <v>0</v>
      </c>
      <c r="L195" s="10"/>
      <c r="M195" s="7">
        <f t="shared" ref="M195:M198" si="12">F195-G195+H195*(1-I195)+J195*(1-K195)+L195</f>
        <v>0</v>
      </c>
      <c r="N195" s="9" t="e">
        <f t="shared" ref="N195:N198" si="13">M195/E195</f>
        <v>#DIV/0!</v>
      </c>
      <c r="O195" s="10"/>
      <c r="P195" s="10"/>
      <c r="Q195" s="10"/>
      <c r="R195" s="5">
        <f t="shared" ref="R195:R198" si="14">O195/(P195+1)</f>
        <v>0</v>
      </c>
      <c r="S195" s="7">
        <f t="shared" ref="S195:S198" si="15">IF(P195,O195*M195/P195,O195*M195)</f>
        <v>0</v>
      </c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9.5" thickBot="1" x14ac:dyDescent="0.45">
      <c r="A196" s="5">
        <v>193</v>
      </c>
      <c r="B196" s="10"/>
      <c r="C196" s="10"/>
      <c r="D196" s="10"/>
      <c r="E196" s="10"/>
      <c r="F196" s="10"/>
      <c r="G196" s="10"/>
      <c r="H196" s="7">
        <v>0</v>
      </c>
      <c r="I196" s="8">
        <v>0</v>
      </c>
      <c r="J196" s="7">
        <v>0</v>
      </c>
      <c r="K196" s="8">
        <v>0</v>
      </c>
      <c r="L196" s="10"/>
      <c r="M196" s="7">
        <f t="shared" si="12"/>
        <v>0</v>
      </c>
      <c r="N196" s="9" t="e">
        <f t="shared" si="13"/>
        <v>#DIV/0!</v>
      </c>
      <c r="O196" s="10"/>
      <c r="P196" s="10"/>
      <c r="Q196" s="10"/>
      <c r="R196" s="5">
        <f t="shared" si="14"/>
        <v>0</v>
      </c>
      <c r="S196" s="7">
        <f t="shared" si="15"/>
        <v>0</v>
      </c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9.5" thickBot="1" x14ac:dyDescent="0.45">
      <c r="A197" s="5">
        <v>194</v>
      </c>
      <c r="B197" s="10"/>
      <c r="C197" s="10"/>
      <c r="D197" s="10"/>
      <c r="E197" s="10"/>
      <c r="F197" s="10"/>
      <c r="G197" s="10"/>
      <c r="H197" s="7">
        <v>0</v>
      </c>
      <c r="I197" s="8">
        <v>0</v>
      </c>
      <c r="J197" s="7">
        <v>0</v>
      </c>
      <c r="K197" s="8">
        <v>0</v>
      </c>
      <c r="L197" s="10"/>
      <c r="M197" s="7">
        <f t="shared" si="12"/>
        <v>0</v>
      </c>
      <c r="N197" s="9" t="e">
        <f t="shared" si="13"/>
        <v>#DIV/0!</v>
      </c>
      <c r="O197" s="10"/>
      <c r="P197" s="10"/>
      <c r="Q197" s="10"/>
      <c r="R197" s="5">
        <f t="shared" si="14"/>
        <v>0</v>
      </c>
      <c r="S197" s="7">
        <f t="shared" si="15"/>
        <v>0</v>
      </c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9.5" thickBot="1" x14ac:dyDescent="0.45">
      <c r="A198" s="5">
        <v>195</v>
      </c>
      <c r="B198" s="10"/>
      <c r="C198" s="10"/>
      <c r="D198" s="10"/>
      <c r="E198" s="10"/>
      <c r="F198" s="10"/>
      <c r="G198" s="10"/>
      <c r="H198" s="7">
        <v>0</v>
      </c>
      <c r="I198" s="8">
        <v>0</v>
      </c>
      <c r="J198" s="7">
        <v>0</v>
      </c>
      <c r="K198" s="8">
        <v>0</v>
      </c>
      <c r="L198" s="10"/>
      <c r="M198" s="7">
        <f t="shared" si="12"/>
        <v>0</v>
      </c>
      <c r="N198" s="9" t="e">
        <f t="shared" si="13"/>
        <v>#DIV/0!</v>
      </c>
      <c r="O198" s="10"/>
      <c r="P198" s="10"/>
      <c r="Q198" s="10"/>
      <c r="R198" s="5">
        <f t="shared" si="14"/>
        <v>0</v>
      </c>
      <c r="S198" s="7">
        <f t="shared" si="15"/>
        <v>0</v>
      </c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9.5" thickBot="1" x14ac:dyDescent="0.4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5"/>
      <c r="S199" s="5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9.5" thickBot="1" x14ac:dyDescent="0.4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5"/>
      <c r="S200" s="5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9.5" thickBot="1" x14ac:dyDescent="0.4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5"/>
      <c r="S201" s="5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9.5" thickBot="1" x14ac:dyDescent="0.4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5"/>
      <c r="S202" s="5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9.5" thickBot="1" x14ac:dyDescent="0.4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5"/>
      <c r="S203" s="5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9.5" thickBot="1" x14ac:dyDescent="0.4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5"/>
      <c r="S204" s="5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9.5" thickBot="1" x14ac:dyDescent="0.4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5"/>
      <c r="S205" s="5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9.5" thickBot="1" x14ac:dyDescent="0.4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5"/>
      <c r="S206" s="5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9.5" thickBot="1" x14ac:dyDescent="0.4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5"/>
      <c r="S207" s="5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9.5" thickBot="1" x14ac:dyDescent="0.4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5"/>
      <c r="S208" s="5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9.5" thickBot="1" x14ac:dyDescent="0.4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5"/>
      <c r="S209" s="5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9.5" thickBot="1" x14ac:dyDescent="0.4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5"/>
      <c r="S210" s="5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9.5" thickBot="1" x14ac:dyDescent="0.4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5"/>
      <c r="S211" s="5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9.5" thickBot="1" x14ac:dyDescent="0.4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5"/>
      <c r="S212" s="5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9.5" thickBot="1" x14ac:dyDescent="0.4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5"/>
      <c r="S213" s="5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9.5" thickBot="1" x14ac:dyDescent="0.4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5"/>
      <c r="S214" s="5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9.5" thickBot="1" x14ac:dyDescent="0.4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5"/>
      <c r="S215" s="5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9.5" thickBot="1" x14ac:dyDescent="0.4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5"/>
      <c r="S216" s="5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9.5" thickBot="1" x14ac:dyDescent="0.4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5"/>
      <c r="S217" s="5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9.5" thickBot="1" x14ac:dyDescent="0.4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5"/>
      <c r="S218" s="5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9.5" thickBot="1" x14ac:dyDescent="0.4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5"/>
      <c r="S219" s="5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9.5" thickBot="1" x14ac:dyDescent="0.4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5"/>
      <c r="S220" s="5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9.5" thickBot="1" x14ac:dyDescent="0.4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5"/>
      <c r="S221" s="5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9.5" thickBot="1" x14ac:dyDescent="0.4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5"/>
      <c r="S222" s="5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9.5" thickBot="1" x14ac:dyDescent="0.4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5"/>
      <c r="S223" s="5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9.5" thickBot="1" x14ac:dyDescent="0.4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5"/>
      <c r="S224" s="5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9.5" thickBot="1" x14ac:dyDescent="0.4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5"/>
      <c r="S225" s="5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9.5" thickBot="1" x14ac:dyDescent="0.4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5"/>
      <c r="S226" s="5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9.5" thickBot="1" x14ac:dyDescent="0.4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5"/>
      <c r="S227" s="5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9.5" thickBot="1" x14ac:dyDescent="0.4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5"/>
      <c r="S228" s="5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9.5" thickBot="1" x14ac:dyDescent="0.4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5"/>
      <c r="S229" s="5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9.5" thickBot="1" x14ac:dyDescent="0.4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5"/>
      <c r="S230" s="5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9.5" thickBot="1" x14ac:dyDescent="0.4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5"/>
      <c r="S231" s="5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9.5" thickBot="1" x14ac:dyDescent="0.4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5"/>
      <c r="S232" s="5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9.5" thickBot="1" x14ac:dyDescent="0.4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5"/>
      <c r="S233" s="5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9.5" thickBot="1" x14ac:dyDescent="0.4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5"/>
      <c r="S234" s="5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9.5" thickBot="1" x14ac:dyDescent="0.4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5"/>
      <c r="S235" s="5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9.5" thickBot="1" x14ac:dyDescent="0.4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5"/>
      <c r="S236" s="5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9.5" thickBot="1" x14ac:dyDescent="0.4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5"/>
      <c r="S237" s="5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9.5" thickBot="1" x14ac:dyDescent="0.4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5"/>
      <c r="S238" s="5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9.5" thickBot="1" x14ac:dyDescent="0.4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5"/>
      <c r="S239" s="5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9.5" thickBot="1" x14ac:dyDescent="0.4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5"/>
      <c r="S240" s="5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9.5" thickBot="1" x14ac:dyDescent="0.4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5"/>
      <c r="S241" s="5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9.5" thickBot="1" x14ac:dyDescent="0.4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5"/>
      <c r="S242" s="5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9.5" thickBot="1" x14ac:dyDescent="0.4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5"/>
      <c r="S243" s="5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9.5" thickBot="1" x14ac:dyDescent="0.4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5"/>
      <c r="S244" s="5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9.5" thickBot="1" x14ac:dyDescent="0.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5"/>
      <c r="S245" s="5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9.5" thickBot="1" x14ac:dyDescent="0.4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5"/>
      <c r="S246" s="5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9.5" thickBot="1" x14ac:dyDescent="0.4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5"/>
      <c r="S247" s="5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9.5" thickBot="1" x14ac:dyDescent="0.4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5"/>
      <c r="S248" s="5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9.5" thickBot="1" x14ac:dyDescent="0.4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5"/>
      <c r="S249" s="5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9.5" thickBot="1" x14ac:dyDescent="0.4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5"/>
      <c r="S250" s="5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9.5" thickBot="1" x14ac:dyDescent="0.4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5"/>
      <c r="S251" s="5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9.5" thickBot="1" x14ac:dyDescent="0.4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5"/>
      <c r="S252" s="5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9.5" thickBot="1" x14ac:dyDescent="0.4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5"/>
      <c r="S253" s="5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9.5" thickBot="1" x14ac:dyDescent="0.4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5"/>
      <c r="S254" s="5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9.5" thickBot="1" x14ac:dyDescent="0.4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5"/>
      <c r="S255" s="5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9.5" thickBot="1" x14ac:dyDescent="0.4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5"/>
      <c r="S256" s="5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9.5" thickBot="1" x14ac:dyDescent="0.4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5"/>
      <c r="S257" s="5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9.5" thickBot="1" x14ac:dyDescent="0.4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5"/>
      <c r="S258" s="5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9.5" thickBot="1" x14ac:dyDescent="0.4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5"/>
      <c r="S259" s="5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9.5" thickBot="1" x14ac:dyDescent="0.4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5"/>
      <c r="S260" s="5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9.5" thickBot="1" x14ac:dyDescent="0.4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5"/>
      <c r="S261" s="5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9.5" thickBot="1" x14ac:dyDescent="0.4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5"/>
      <c r="S262" s="5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9.5" thickBot="1" x14ac:dyDescent="0.4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5"/>
      <c r="S263" s="5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9.5" thickBot="1" x14ac:dyDescent="0.4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5"/>
      <c r="S264" s="5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9.5" thickBot="1" x14ac:dyDescent="0.4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5"/>
      <c r="S265" s="5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9.5" thickBot="1" x14ac:dyDescent="0.4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5"/>
      <c r="S266" s="5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9.5" thickBot="1" x14ac:dyDescent="0.4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5"/>
      <c r="S267" s="5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9.5" thickBot="1" x14ac:dyDescent="0.4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5"/>
      <c r="S268" s="5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9.5" thickBot="1" x14ac:dyDescent="0.4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5"/>
      <c r="S269" s="5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9.5" thickBot="1" x14ac:dyDescent="0.4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5"/>
      <c r="S270" s="5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9.5" thickBot="1" x14ac:dyDescent="0.4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5"/>
      <c r="S271" s="5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9.5" thickBot="1" x14ac:dyDescent="0.4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5"/>
      <c r="S272" s="5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9.5" thickBot="1" x14ac:dyDescent="0.4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5"/>
      <c r="S273" s="5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9.5" thickBot="1" x14ac:dyDescent="0.4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5"/>
      <c r="S274" s="5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9.5" thickBot="1" x14ac:dyDescent="0.4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5"/>
      <c r="S275" s="5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9.5" thickBot="1" x14ac:dyDescent="0.4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5"/>
      <c r="S276" s="5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9.5" thickBot="1" x14ac:dyDescent="0.4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5"/>
      <c r="S277" s="5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9.5" thickBot="1" x14ac:dyDescent="0.4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5"/>
      <c r="S278" s="5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9.5" thickBot="1" x14ac:dyDescent="0.4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5"/>
      <c r="S279" s="5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9.5" thickBot="1" x14ac:dyDescent="0.4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5"/>
      <c r="S280" s="5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9.5" thickBot="1" x14ac:dyDescent="0.4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5"/>
      <c r="S281" s="5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9.5" thickBot="1" x14ac:dyDescent="0.4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5"/>
      <c r="S282" s="5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9.5" thickBot="1" x14ac:dyDescent="0.4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5"/>
      <c r="S283" s="5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9.5" thickBot="1" x14ac:dyDescent="0.4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5"/>
      <c r="S284" s="5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9.5" thickBot="1" x14ac:dyDescent="0.4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5"/>
      <c r="S285" s="5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9.5" thickBot="1" x14ac:dyDescent="0.4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5"/>
      <c r="S286" s="5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9.5" thickBot="1" x14ac:dyDescent="0.4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5"/>
      <c r="S287" s="5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9.5" thickBot="1" x14ac:dyDescent="0.4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5"/>
      <c r="S288" s="5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9.5" thickBot="1" x14ac:dyDescent="0.4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5"/>
      <c r="S289" s="5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9.5" thickBot="1" x14ac:dyDescent="0.4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5"/>
      <c r="S290" s="5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9.5" thickBot="1" x14ac:dyDescent="0.4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5"/>
      <c r="S291" s="5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9.5" thickBot="1" x14ac:dyDescent="0.4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5"/>
      <c r="S292" s="5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9.5" thickBot="1" x14ac:dyDescent="0.4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5"/>
      <c r="S293" s="5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9.5" thickBot="1" x14ac:dyDescent="0.4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5"/>
      <c r="S294" s="5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9.5" thickBot="1" x14ac:dyDescent="0.4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5"/>
      <c r="S295" s="5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9.5" thickBot="1" x14ac:dyDescent="0.4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5"/>
      <c r="S296" s="5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9.5" thickBot="1" x14ac:dyDescent="0.4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5"/>
      <c r="S297" s="5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9.5" thickBot="1" x14ac:dyDescent="0.4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5"/>
      <c r="S298" s="5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9.5" thickBot="1" x14ac:dyDescent="0.4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5"/>
      <c r="S299" s="5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9.5" thickBot="1" x14ac:dyDescent="0.4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5"/>
      <c r="S300" s="5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9.5" thickBot="1" x14ac:dyDescent="0.4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5"/>
      <c r="S301" s="5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9.5" thickBot="1" x14ac:dyDescent="0.4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5"/>
      <c r="S302" s="5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9.5" thickBot="1" x14ac:dyDescent="0.4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5"/>
      <c r="S303" s="5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9.5" thickBot="1" x14ac:dyDescent="0.4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5"/>
      <c r="S304" s="5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9.5" thickBot="1" x14ac:dyDescent="0.4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5"/>
      <c r="S305" s="5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9.5" thickBot="1" x14ac:dyDescent="0.4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5"/>
      <c r="S306" s="5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9.5" thickBot="1" x14ac:dyDescent="0.4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5"/>
      <c r="S307" s="5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9.5" thickBot="1" x14ac:dyDescent="0.4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5"/>
      <c r="S308" s="5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9.5" thickBot="1" x14ac:dyDescent="0.4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5"/>
      <c r="S309" s="5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9.5" thickBot="1" x14ac:dyDescent="0.4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5"/>
      <c r="S310" s="5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9.5" thickBot="1" x14ac:dyDescent="0.4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5"/>
      <c r="S311" s="5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9.5" thickBot="1" x14ac:dyDescent="0.4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5"/>
      <c r="S312" s="5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9.5" thickBot="1" x14ac:dyDescent="0.4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5"/>
      <c r="S313" s="5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9.5" thickBot="1" x14ac:dyDescent="0.4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5"/>
      <c r="S314" s="5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9.5" thickBot="1" x14ac:dyDescent="0.4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5"/>
      <c r="S315" s="5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9.5" thickBot="1" x14ac:dyDescent="0.4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5"/>
      <c r="S316" s="5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9.5" thickBot="1" x14ac:dyDescent="0.4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5"/>
      <c r="S317" s="5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9.5" thickBot="1" x14ac:dyDescent="0.4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5"/>
      <c r="S318" s="5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9.5" thickBot="1" x14ac:dyDescent="0.4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5"/>
      <c r="S319" s="5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9.5" thickBot="1" x14ac:dyDescent="0.4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5"/>
      <c r="S320" s="5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9.5" thickBot="1" x14ac:dyDescent="0.4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5"/>
      <c r="S321" s="5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9.5" thickBot="1" x14ac:dyDescent="0.4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5"/>
      <c r="S322" s="5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9.5" thickBot="1" x14ac:dyDescent="0.4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5"/>
      <c r="S323" s="5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9.5" thickBot="1" x14ac:dyDescent="0.4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5"/>
      <c r="S324" s="5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9.5" thickBot="1" x14ac:dyDescent="0.4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5"/>
      <c r="S325" s="5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9.5" thickBot="1" x14ac:dyDescent="0.4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5"/>
      <c r="S326" s="5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9.5" thickBot="1" x14ac:dyDescent="0.4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5"/>
      <c r="S327" s="5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9.5" thickBot="1" x14ac:dyDescent="0.4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5"/>
      <c r="S328" s="5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9.5" thickBot="1" x14ac:dyDescent="0.4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5"/>
      <c r="S329" s="5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9.5" thickBot="1" x14ac:dyDescent="0.4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5"/>
      <c r="S330" s="5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9.5" thickBot="1" x14ac:dyDescent="0.4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5"/>
      <c r="S331" s="5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9.5" thickBot="1" x14ac:dyDescent="0.4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5"/>
      <c r="S332" s="5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9.5" thickBot="1" x14ac:dyDescent="0.4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5"/>
      <c r="S333" s="5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9.5" thickBot="1" x14ac:dyDescent="0.4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5"/>
      <c r="S334" s="5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9.5" thickBot="1" x14ac:dyDescent="0.4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5"/>
      <c r="S335" s="5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9.5" thickBot="1" x14ac:dyDescent="0.4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5"/>
      <c r="S336" s="5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9.5" thickBot="1" x14ac:dyDescent="0.4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5"/>
      <c r="S337" s="5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9.5" thickBot="1" x14ac:dyDescent="0.4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5"/>
      <c r="S338" s="5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9.5" thickBot="1" x14ac:dyDescent="0.4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5"/>
      <c r="S339" s="5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9.5" thickBot="1" x14ac:dyDescent="0.4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5"/>
      <c r="S340" s="5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9.5" thickBot="1" x14ac:dyDescent="0.4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5"/>
      <c r="S341" s="5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9.5" thickBot="1" x14ac:dyDescent="0.4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5"/>
      <c r="S342" s="5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9.5" thickBot="1" x14ac:dyDescent="0.4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5"/>
      <c r="S343" s="5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9.5" thickBot="1" x14ac:dyDescent="0.4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5"/>
      <c r="S344" s="5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9.5" thickBot="1" x14ac:dyDescent="0.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5"/>
      <c r="S345" s="5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9.5" thickBot="1" x14ac:dyDescent="0.4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5"/>
      <c r="S346" s="5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9.5" thickBot="1" x14ac:dyDescent="0.4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5"/>
      <c r="S347" s="5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9.5" thickBot="1" x14ac:dyDescent="0.4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5"/>
      <c r="S348" s="5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9.5" thickBot="1" x14ac:dyDescent="0.4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5"/>
      <c r="S349" s="5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9.5" thickBot="1" x14ac:dyDescent="0.4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5"/>
      <c r="S350" s="5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9.5" thickBot="1" x14ac:dyDescent="0.4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5"/>
      <c r="S351" s="5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9.5" thickBot="1" x14ac:dyDescent="0.4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5"/>
      <c r="S352" s="5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9.5" thickBot="1" x14ac:dyDescent="0.4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5"/>
      <c r="S353" s="5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9.5" thickBot="1" x14ac:dyDescent="0.4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5"/>
      <c r="S354" s="5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9.5" thickBot="1" x14ac:dyDescent="0.4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5"/>
      <c r="S355" s="5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9.5" thickBot="1" x14ac:dyDescent="0.4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5"/>
      <c r="S356" s="5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9.5" thickBot="1" x14ac:dyDescent="0.4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5"/>
      <c r="S357" s="5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9.5" thickBot="1" x14ac:dyDescent="0.4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5"/>
      <c r="S358" s="5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9.5" thickBot="1" x14ac:dyDescent="0.4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5"/>
      <c r="S359" s="5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9.5" thickBot="1" x14ac:dyDescent="0.4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5"/>
      <c r="S360" s="5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9.5" thickBot="1" x14ac:dyDescent="0.4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5"/>
      <c r="S361" s="5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9.5" thickBot="1" x14ac:dyDescent="0.4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5"/>
      <c r="S362" s="5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9.5" thickBot="1" x14ac:dyDescent="0.4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5"/>
      <c r="S363" s="5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9.5" thickBot="1" x14ac:dyDescent="0.4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5"/>
      <c r="S364" s="5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9.5" thickBot="1" x14ac:dyDescent="0.4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5"/>
      <c r="S365" s="5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9.5" thickBot="1" x14ac:dyDescent="0.4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5"/>
      <c r="S366" s="5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9.5" thickBot="1" x14ac:dyDescent="0.4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5"/>
      <c r="S367" s="5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9.5" thickBot="1" x14ac:dyDescent="0.4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5"/>
      <c r="S368" s="5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9.5" thickBot="1" x14ac:dyDescent="0.4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5"/>
      <c r="S369" s="5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9.5" thickBot="1" x14ac:dyDescent="0.4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5"/>
      <c r="S370" s="5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9.5" thickBot="1" x14ac:dyDescent="0.4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5"/>
      <c r="S371" s="5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9.5" thickBot="1" x14ac:dyDescent="0.4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5"/>
      <c r="S372" s="5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9.5" thickBot="1" x14ac:dyDescent="0.4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5"/>
      <c r="S373" s="5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9.5" thickBot="1" x14ac:dyDescent="0.4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5"/>
      <c r="S374" s="5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9.5" thickBot="1" x14ac:dyDescent="0.4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5"/>
      <c r="S375" s="5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9.5" thickBot="1" x14ac:dyDescent="0.4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5"/>
      <c r="S376" s="5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9.5" thickBot="1" x14ac:dyDescent="0.4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5"/>
      <c r="S377" s="5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9.5" thickBot="1" x14ac:dyDescent="0.4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5"/>
      <c r="S378" s="5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9.5" thickBot="1" x14ac:dyDescent="0.4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5"/>
      <c r="S379" s="5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9.5" thickBot="1" x14ac:dyDescent="0.4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5"/>
      <c r="S380" s="5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9.5" thickBot="1" x14ac:dyDescent="0.4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5"/>
      <c r="S381" s="5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9.5" thickBot="1" x14ac:dyDescent="0.4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5"/>
      <c r="S382" s="5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9.5" thickBot="1" x14ac:dyDescent="0.4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5"/>
      <c r="S383" s="5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9.5" thickBot="1" x14ac:dyDescent="0.4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5"/>
      <c r="S384" s="5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9.5" thickBot="1" x14ac:dyDescent="0.4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5"/>
      <c r="S385" s="5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9.5" thickBot="1" x14ac:dyDescent="0.4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5"/>
      <c r="S386" s="5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9.5" thickBot="1" x14ac:dyDescent="0.4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5"/>
      <c r="S387" s="5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9.5" thickBot="1" x14ac:dyDescent="0.4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5"/>
      <c r="S388" s="5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9.5" thickBot="1" x14ac:dyDescent="0.4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5"/>
      <c r="S389" s="5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9.5" thickBot="1" x14ac:dyDescent="0.4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5"/>
      <c r="S390" s="5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9.5" thickBot="1" x14ac:dyDescent="0.4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5"/>
      <c r="S391" s="5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9.5" thickBot="1" x14ac:dyDescent="0.4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5"/>
      <c r="S392" s="5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9.5" thickBot="1" x14ac:dyDescent="0.4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5"/>
      <c r="S393" s="5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9.5" thickBot="1" x14ac:dyDescent="0.4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5"/>
      <c r="S394" s="5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9.5" thickBot="1" x14ac:dyDescent="0.4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5"/>
      <c r="S395" s="5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9.5" thickBot="1" x14ac:dyDescent="0.4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5"/>
      <c r="S396" s="5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9.5" thickBot="1" x14ac:dyDescent="0.4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5"/>
      <c r="S397" s="5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9.5" thickBot="1" x14ac:dyDescent="0.4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5"/>
      <c r="S398" s="5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9.5" thickBot="1" x14ac:dyDescent="0.4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5"/>
      <c r="S399" s="5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9.5" thickBot="1" x14ac:dyDescent="0.4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5"/>
      <c r="S400" s="5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9.5" thickBot="1" x14ac:dyDescent="0.4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5"/>
      <c r="S401" s="5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9.5" thickBot="1" x14ac:dyDescent="0.4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5"/>
      <c r="S402" s="5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9.5" thickBot="1" x14ac:dyDescent="0.4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5"/>
      <c r="S403" s="5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9.5" thickBot="1" x14ac:dyDescent="0.4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5"/>
      <c r="S404" s="5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9.5" thickBot="1" x14ac:dyDescent="0.4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5"/>
      <c r="S405" s="5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9.5" thickBot="1" x14ac:dyDescent="0.4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5"/>
      <c r="S406" s="5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9.5" thickBot="1" x14ac:dyDescent="0.4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5"/>
      <c r="S407" s="5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9.5" thickBot="1" x14ac:dyDescent="0.4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5"/>
      <c r="S408" s="5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9.5" thickBot="1" x14ac:dyDescent="0.4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5"/>
      <c r="S409" s="5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9.5" thickBot="1" x14ac:dyDescent="0.4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5"/>
      <c r="S410" s="5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9.5" thickBot="1" x14ac:dyDescent="0.4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5"/>
      <c r="S411" s="5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9.5" thickBot="1" x14ac:dyDescent="0.4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5"/>
      <c r="S412" s="5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9.5" thickBot="1" x14ac:dyDescent="0.4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5"/>
      <c r="S413" s="5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9.5" thickBot="1" x14ac:dyDescent="0.4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5"/>
      <c r="S414" s="5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9.5" thickBot="1" x14ac:dyDescent="0.4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5"/>
      <c r="S415" s="5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9.5" thickBot="1" x14ac:dyDescent="0.4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5"/>
      <c r="S416" s="5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9.5" thickBot="1" x14ac:dyDescent="0.4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5"/>
      <c r="S417" s="5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9.5" thickBot="1" x14ac:dyDescent="0.4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5"/>
      <c r="S418" s="5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9.5" thickBot="1" x14ac:dyDescent="0.4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5"/>
      <c r="S419" s="5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9.5" thickBot="1" x14ac:dyDescent="0.4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5"/>
      <c r="S420" s="5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9.5" thickBot="1" x14ac:dyDescent="0.4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5"/>
      <c r="S421" s="5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9.5" thickBot="1" x14ac:dyDescent="0.4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5"/>
      <c r="S422" s="5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9.5" thickBot="1" x14ac:dyDescent="0.4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5"/>
      <c r="S423" s="5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9.5" thickBot="1" x14ac:dyDescent="0.4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5"/>
      <c r="S424" s="5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9.5" thickBot="1" x14ac:dyDescent="0.4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5"/>
      <c r="S425" s="5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9.5" thickBot="1" x14ac:dyDescent="0.4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5"/>
      <c r="S426" s="5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9.5" thickBot="1" x14ac:dyDescent="0.4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5"/>
      <c r="S427" s="5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9.5" thickBot="1" x14ac:dyDescent="0.4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5"/>
      <c r="S428" s="5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9.5" thickBot="1" x14ac:dyDescent="0.4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5"/>
      <c r="S429" s="5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9.5" thickBot="1" x14ac:dyDescent="0.4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5"/>
      <c r="S430" s="5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9.5" thickBot="1" x14ac:dyDescent="0.4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5"/>
      <c r="S431" s="5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9.5" thickBot="1" x14ac:dyDescent="0.4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5"/>
      <c r="S432" s="5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9.5" thickBot="1" x14ac:dyDescent="0.4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5"/>
      <c r="S433" s="5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9.5" thickBot="1" x14ac:dyDescent="0.4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5"/>
      <c r="S434" s="5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9.5" thickBot="1" x14ac:dyDescent="0.4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5"/>
      <c r="S435" s="5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9.5" thickBot="1" x14ac:dyDescent="0.4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5"/>
      <c r="S436" s="5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9.5" thickBot="1" x14ac:dyDescent="0.4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5"/>
      <c r="S437" s="5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9.5" thickBot="1" x14ac:dyDescent="0.4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5"/>
      <c r="S438" s="5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9.5" thickBot="1" x14ac:dyDescent="0.4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5"/>
      <c r="S439" s="5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9.5" thickBot="1" x14ac:dyDescent="0.4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5"/>
      <c r="S440" s="5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9.5" thickBot="1" x14ac:dyDescent="0.4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5"/>
      <c r="S441" s="5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9.5" thickBot="1" x14ac:dyDescent="0.4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5"/>
      <c r="S442" s="5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9.5" thickBot="1" x14ac:dyDescent="0.4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5"/>
      <c r="S443" s="5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9.5" thickBot="1" x14ac:dyDescent="0.4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5"/>
      <c r="S444" s="5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9.5" thickBot="1" x14ac:dyDescent="0.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5"/>
      <c r="S445" s="5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9.5" thickBot="1" x14ac:dyDescent="0.4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5"/>
      <c r="S446" s="5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9.5" thickBot="1" x14ac:dyDescent="0.4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5"/>
      <c r="S447" s="5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9.5" thickBot="1" x14ac:dyDescent="0.4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5"/>
      <c r="S448" s="5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9.5" thickBot="1" x14ac:dyDescent="0.4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5"/>
      <c r="S449" s="5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9.5" thickBot="1" x14ac:dyDescent="0.4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5"/>
      <c r="S450" s="5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9.5" thickBot="1" x14ac:dyDescent="0.4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5"/>
      <c r="S451" s="5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9.5" thickBot="1" x14ac:dyDescent="0.4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5"/>
      <c r="S452" s="5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9.5" thickBot="1" x14ac:dyDescent="0.4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5"/>
      <c r="S453" s="5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9.5" thickBot="1" x14ac:dyDescent="0.4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5"/>
      <c r="S454" s="5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9.5" thickBot="1" x14ac:dyDescent="0.4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5"/>
      <c r="S455" s="5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9.5" thickBot="1" x14ac:dyDescent="0.4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5"/>
      <c r="S456" s="5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9.5" thickBot="1" x14ac:dyDescent="0.4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5"/>
      <c r="S457" s="5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9.5" thickBot="1" x14ac:dyDescent="0.4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5"/>
      <c r="S458" s="5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9.5" thickBot="1" x14ac:dyDescent="0.4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5"/>
      <c r="S459" s="5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9.5" thickBot="1" x14ac:dyDescent="0.4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5"/>
      <c r="S460" s="5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9.5" thickBot="1" x14ac:dyDescent="0.4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5"/>
      <c r="S461" s="5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9.5" thickBot="1" x14ac:dyDescent="0.4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5"/>
      <c r="S462" s="5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9.5" thickBot="1" x14ac:dyDescent="0.4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5"/>
      <c r="S463" s="5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9.5" thickBot="1" x14ac:dyDescent="0.4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5"/>
      <c r="S464" s="5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9.5" thickBot="1" x14ac:dyDescent="0.4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5"/>
      <c r="S465" s="5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9.5" thickBot="1" x14ac:dyDescent="0.4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5"/>
      <c r="S466" s="5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9.5" thickBot="1" x14ac:dyDescent="0.4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5"/>
      <c r="S467" s="5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9.5" thickBot="1" x14ac:dyDescent="0.4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5"/>
      <c r="S468" s="5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9.5" thickBot="1" x14ac:dyDescent="0.4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5"/>
      <c r="S469" s="5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9.5" thickBot="1" x14ac:dyDescent="0.4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5"/>
      <c r="S470" s="5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9.5" thickBot="1" x14ac:dyDescent="0.4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5"/>
      <c r="S471" s="5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9.5" thickBot="1" x14ac:dyDescent="0.4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5"/>
      <c r="S472" s="5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9.5" thickBot="1" x14ac:dyDescent="0.4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5"/>
      <c r="S473" s="5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9.5" thickBot="1" x14ac:dyDescent="0.4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5"/>
      <c r="S474" s="5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9.5" thickBot="1" x14ac:dyDescent="0.4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5"/>
      <c r="S475" s="5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9.5" thickBot="1" x14ac:dyDescent="0.4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5"/>
      <c r="S476" s="5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9.5" thickBot="1" x14ac:dyDescent="0.4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5"/>
      <c r="S477" s="5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9.5" thickBot="1" x14ac:dyDescent="0.4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5"/>
      <c r="S478" s="5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9.5" thickBot="1" x14ac:dyDescent="0.4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5"/>
      <c r="S479" s="5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9.5" thickBot="1" x14ac:dyDescent="0.4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5"/>
      <c r="S480" s="5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9.5" thickBot="1" x14ac:dyDescent="0.4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5"/>
      <c r="S481" s="5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9.5" thickBot="1" x14ac:dyDescent="0.4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5"/>
      <c r="S482" s="5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9.5" thickBot="1" x14ac:dyDescent="0.4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5"/>
      <c r="S483" s="5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9.5" thickBot="1" x14ac:dyDescent="0.4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5"/>
      <c r="S484" s="5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9.5" thickBot="1" x14ac:dyDescent="0.4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5"/>
      <c r="S485" s="5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9.5" thickBot="1" x14ac:dyDescent="0.4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5"/>
      <c r="S486" s="5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9.5" thickBot="1" x14ac:dyDescent="0.4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5"/>
      <c r="S487" s="5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9.5" thickBot="1" x14ac:dyDescent="0.4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5"/>
      <c r="S488" s="5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9.5" thickBot="1" x14ac:dyDescent="0.4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5"/>
      <c r="S489" s="5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9.5" thickBot="1" x14ac:dyDescent="0.4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5"/>
      <c r="S490" s="5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9.5" thickBot="1" x14ac:dyDescent="0.4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5"/>
      <c r="S491" s="5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9.5" thickBot="1" x14ac:dyDescent="0.4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5"/>
      <c r="S492" s="5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9.5" thickBot="1" x14ac:dyDescent="0.4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5"/>
      <c r="S493" s="5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9.5" thickBot="1" x14ac:dyDescent="0.4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5"/>
      <c r="S494" s="5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9.5" thickBot="1" x14ac:dyDescent="0.4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5"/>
      <c r="S495" s="5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9.5" thickBot="1" x14ac:dyDescent="0.4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5"/>
      <c r="S496" s="5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9.5" thickBot="1" x14ac:dyDescent="0.4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5"/>
      <c r="S497" s="5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9.5" thickBot="1" x14ac:dyDescent="0.4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5"/>
      <c r="S498" s="5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9.5" thickBot="1" x14ac:dyDescent="0.4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5"/>
      <c r="S499" s="5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9.5" thickBot="1" x14ac:dyDescent="0.4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5"/>
      <c r="S500" s="5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9.5" thickBot="1" x14ac:dyDescent="0.4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5"/>
      <c r="S501" s="5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9.5" thickBot="1" x14ac:dyDescent="0.4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5"/>
      <c r="S502" s="5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9.5" thickBot="1" x14ac:dyDescent="0.4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5"/>
      <c r="S503" s="5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9.5" thickBot="1" x14ac:dyDescent="0.4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5"/>
      <c r="S504" s="5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9.5" thickBot="1" x14ac:dyDescent="0.4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5"/>
      <c r="S505" s="5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9.5" thickBot="1" x14ac:dyDescent="0.4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5"/>
      <c r="S506" s="5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9.5" thickBot="1" x14ac:dyDescent="0.4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5"/>
      <c r="S507" s="5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9.5" thickBot="1" x14ac:dyDescent="0.4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5"/>
      <c r="S508" s="5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9.5" thickBot="1" x14ac:dyDescent="0.4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5"/>
      <c r="S509" s="5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9.5" thickBot="1" x14ac:dyDescent="0.4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5"/>
      <c r="S510" s="5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9.5" thickBot="1" x14ac:dyDescent="0.4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5"/>
      <c r="S511" s="5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9.5" thickBot="1" x14ac:dyDescent="0.4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5"/>
      <c r="S512" s="5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9.5" thickBot="1" x14ac:dyDescent="0.4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5"/>
      <c r="S513" s="5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9.5" thickBot="1" x14ac:dyDescent="0.4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5"/>
      <c r="S514" s="5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9.5" thickBot="1" x14ac:dyDescent="0.4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5"/>
      <c r="S515" s="5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9.5" thickBot="1" x14ac:dyDescent="0.4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5"/>
      <c r="S516" s="5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9.5" thickBot="1" x14ac:dyDescent="0.4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5"/>
      <c r="S517" s="5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9.5" thickBot="1" x14ac:dyDescent="0.4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5"/>
      <c r="S518" s="5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9.5" thickBot="1" x14ac:dyDescent="0.4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5"/>
      <c r="S519" s="5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9.5" thickBot="1" x14ac:dyDescent="0.4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5"/>
      <c r="S520" s="5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9.5" thickBot="1" x14ac:dyDescent="0.4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5"/>
      <c r="S521" s="5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9.5" thickBot="1" x14ac:dyDescent="0.4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5"/>
      <c r="S522" s="5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9.5" thickBot="1" x14ac:dyDescent="0.4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5"/>
      <c r="S523" s="5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9.5" thickBot="1" x14ac:dyDescent="0.4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5"/>
      <c r="S524" s="5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9.5" thickBot="1" x14ac:dyDescent="0.4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5"/>
      <c r="S525" s="5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9.5" thickBot="1" x14ac:dyDescent="0.4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5"/>
      <c r="S526" s="5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9.5" thickBot="1" x14ac:dyDescent="0.4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5"/>
      <c r="S527" s="5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9.5" thickBot="1" x14ac:dyDescent="0.4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5"/>
      <c r="S528" s="5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9.5" thickBot="1" x14ac:dyDescent="0.4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5"/>
      <c r="S529" s="5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9.5" thickBot="1" x14ac:dyDescent="0.4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5"/>
      <c r="S530" s="5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9.5" thickBot="1" x14ac:dyDescent="0.4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5"/>
      <c r="S531" s="5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9.5" thickBot="1" x14ac:dyDescent="0.4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5"/>
      <c r="S532" s="5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9.5" thickBot="1" x14ac:dyDescent="0.4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5"/>
      <c r="S533" s="5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9.5" thickBot="1" x14ac:dyDescent="0.4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5"/>
      <c r="S534" s="5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9.5" thickBot="1" x14ac:dyDescent="0.4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5"/>
      <c r="S535" s="5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9.5" thickBot="1" x14ac:dyDescent="0.4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5"/>
      <c r="S536" s="5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9.5" thickBot="1" x14ac:dyDescent="0.4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5"/>
      <c r="S537" s="5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9.5" thickBot="1" x14ac:dyDescent="0.4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5"/>
      <c r="S538" s="5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9.5" thickBot="1" x14ac:dyDescent="0.4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5"/>
      <c r="S539" s="5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9.5" thickBot="1" x14ac:dyDescent="0.4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5"/>
      <c r="S540" s="5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9.5" thickBot="1" x14ac:dyDescent="0.4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5"/>
      <c r="S541" s="5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9.5" thickBot="1" x14ac:dyDescent="0.4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5"/>
      <c r="S542" s="5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9.5" thickBot="1" x14ac:dyDescent="0.4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5"/>
      <c r="S543" s="5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9.5" thickBot="1" x14ac:dyDescent="0.4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5"/>
      <c r="S544" s="5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9.5" thickBot="1" x14ac:dyDescent="0.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5"/>
      <c r="S545" s="5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9.5" thickBot="1" x14ac:dyDescent="0.4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5"/>
      <c r="S546" s="5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9.5" thickBot="1" x14ac:dyDescent="0.4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5"/>
      <c r="S547" s="5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9.5" thickBot="1" x14ac:dyDescent="0.4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5"/>
      <c r="S548" s="5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9.5" thickBot="1" x14ac:dyDescent="0.4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5"/>
      <c r="S549" s="5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9.5" thickBot="1" x14ac:dyDescent="0.4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5"/>
      <c r="S550" s="5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9.5" thickBot="1" x14ac:dyDescent="0.4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5"/>
      <c r="S551" s="5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9.5" thickBot="1" x14ac:dyDescent="0.4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5"/>
      <c r="S552" s="5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9.5" thickBot="1" x14ac:dyDescent="0.4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5"/>
      <c r="S553" s="5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9.5" thickBot="1" x14ac:dyDescent="0.4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5"/>
      <c r="S554" s="5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9.5" thickBot="1" x14ac:dyDescent="0.4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5"/>
      <c r="S555" s="5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9.5" thickBot="1" x14ac:dyDescent="0.4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5"/>
      <c r="S556" s="5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9.5" thickBot="1" x14ac:dyDescent="0.4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5"/>
      <c r="S557" s="5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9.5" thickBot="1" x14ac:dyDescent="0.4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5"/>
      <c r="S558" s="5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9.5" thickBot="1" x14ac:dyDescent="0.4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5"/>
      <c r="S559" s="5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9.5" thickBot="1" x14ac:dyDescent="0.4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5"/>
      <c r="S560" s="5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9.5" thickBot="1" x14ac:dyDescent="0.4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5"/>
      <c r="S561" s="5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9.5" thickBot="1" x14ac:dyDescent="0.4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5"/>
      <c r="S562" s="5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9.5" thickBot="1" x14ac:dyDescent="0.4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5"/>
      <c r="S563" s="5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9.5" thickBot="1" x14ac:dyDescent="0.4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5"/>
      <c r="S564" s="5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9.5" thickBot="1" x14ac:dyDescent="0.4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5"/>
      <c r="S565" s="5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9.5" thickBot="1" x14ac:dyDescent="0.4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5"/>
      <c r="S566" s="5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9.5" thickBot="1" x14ac:dyDescent="0.4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5"/>
      <c r="S567" s="5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9.5" thickBot="1" x14ac:dyDescent="0.4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5"/>
      <c r="S568" s="5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9.5" thickBot="1" x14ac:dyDescent="0.4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5"/>
      <c r="S569" s="5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9.5" thickBot="1" x14ac:dyDescent="0.4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5"/>
      <c r="S570" s="5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9.5" thickBot="1" x14ac:dyDescent="0.4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5"/>
      <c r="S571" s="5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9.5" thickBot="1" x14ac:dyDescent="0.4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5"/>
      <c r="S572" s="5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9.5" thickBot="1" x14ac:dyDescent="0.4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5"/>
      <c r="S573" s="5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9.5" thickBot="1" x14ac:dyDescent="0.4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5"/>
      <c r="S574" s="5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9.5" thickBot="1" x14ac:dyDescent="0.4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5"/>
      <c r="S575" s="5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9.5" thickBot="1" x14ac:dyDescent="0.4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5"/>
      <c r="S576" s="5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9.5" thickBot="1" x14ac:dyDescent="0.4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5"/>
      <c r="S577" s="5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9.5" thickBot="1" x14ac:dyDescent="0.4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5"/>
      <c r="S578" s="5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9.5" thickBot="1" x14ac:dyDescent="0.4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5"/>
      <c r="S579" s="5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9.5" thickBot="1" x14ac:dyDescent="0.4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5"/>
      <c r="S580" s="5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9.5" thickBot="1" x14ac:dyDescent="0.4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5"/>
      <c r="S581" s="5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9.5" thickBot="1" x14ac:dyDescent="0.4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5"/>
      <c r="S582" s="5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9.5" thickBot="1" x14ac:dyDescent="0.4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5"/>
      <c r="S583" s="5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9.5" thickBot="1" x14ac:dyDescent="0.4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5"/>
      <c r="S584" s="5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9.5" thickBot="1" x14ac:dyDescent="0.4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5"/>
      <c r="S585" s="5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9.5" thickBot="1" x14ac:dyDescent="0.4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5"/>
      <c r="S586" s="5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9.5" thickBot="1" x14ac:dyDescent="0.4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5"/>
      <c r="S587" s="5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9.5" thickBot="1" x14ac:dyDescent="0.4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5"/>
      <c r="S588" s="5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9.5" thickBot="1" x14ac:dyDescent="0.4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5"/>
      <c r="S589" s="5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9.5" thickBot="1" x14ac:dyDescent="0.4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5"/>
      <c r="S590" s="5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9.5" thickBot="1" x14ac:dyDescent="0.4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5"/>
      <c r="S591" s="5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9.5" thickBot="1" x14ac:dyDescent="0.4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5"/>
      <c r="S592" s="5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9.5" thickBot="1" x14ac:dyDescent="0.4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5"/>
      <c r="S593" s="5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9.5" thickBot="1" x14ac:dyDescent="0.4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5"/>
      <c r="S594" s="5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9.5" thickBot="1" x14ac:dyDescent="0.4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5"/>
      <c r="S595" s="5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9.5" thickBot="1" x14ac:dyDescent="0.4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5"/>
      <c r="S596" s="5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9.5" thickBot="1" x14ac:dyDescent="0.4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5"/>
      <c r="S597" s="5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9.5" thickBot="1" x14ac:dyDescent="0.4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5"/>
      <c r="S598" s="5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9.5" thickBot="1" x14ac:dyDescent="0.4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5"/>
      <c r="S599" s="5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9.5" thickBot="1" x14ac:dyDescent="0.4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5"/>
      <c r="S600" s="5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9.5" thickBot="1" x14ac:dyDescent="0.4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5"/>
      <c r="S601" s="5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9.5" thickBot="1" x14ac:dyDescent="0.4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5"/>
      <c r="S602" s="5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9.5" thickBot="1" x14ac:dyDescent="0.4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5"/>
      <c r="S603" s="5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9.5" thickBot="1" x14ac:dyDescent="0.4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5"/>
      <c r="S604" s="5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9.5" thickBot="1" x14ac:dyDescent="0.4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5"/>
      <c r="S605" s="5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9.5" thickBot="1" x14ac:dyDescent="0.4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5"/>
      <c r="S606" s="5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9.5" thickBot="1" x14ac:dyDescent="0.4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5"/>
      <c r="S607" s="5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9.5" thickBot="1" x14ac:dyDescent="0.4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5"/>
      <c r="S608" s="5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9.5" thickBot="1" x14ac:dyDescent="0.4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5"/>
      <c r="S609" s="5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9.5" thickBot="1" x14ac:dyDescent="0.4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5"/>
      <c r="S610" s="5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9.5" thickBot="1" x14ac:dyDescent="0.4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5"/>
      <c r="S611" s="5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9.5" thickBot="1" x14ac:dyDescent="0.4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5"/>
      <c r="S612" s="5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9.5" thickBot="1" x14ac:dyDescent="0.4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5"/>
      <c r="S613" s="5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9.5" thickBot="1" x14ac:dyDescent="0.4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5"/>
      <c r="S614" s="5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9.5" thickBot="1" x14ac:dyDescent="0.4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5"/>
      <c r="S615" s="5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9.5" thickBot="1" x14ac:dyDescent="0.4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5"/>
      <c r="S616" s="5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9.5" thickBot="1" x14ac:dyDescent="0.4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5"/>
      <c r="S617" s="5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9.5" thickBot="1" x14ac:dyDescent="0.4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5"/>
      <c r="S618" s="5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9.5" thickBot="1" x14ac:dyDescent="0.4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5"/>
      <c r="S619" s="5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9.5" thickBot="1" x14ac:dyDescent="0.4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5"/>
      <c r="S620" s="5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9.5" thickBot="1" x14ac:dyDescent="0.4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5"/>
      <c r="S621" s="5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9.5" thickBot="1" x14ac:dyDescent="0.4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5"/>
      <c r="S622" s="5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9.5" thickBot="1" x14ac:dyDescent="0.4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5"/>
      <c r="S623" s="5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9.5" thickBot="1" x14ac:dyDescent="0.4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5"/>
      <c r="S624" s="5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9.5" thickBot="1" x14ac:dyDescent="0.4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5"/>
      <c r="S625" s="5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9.5" thickBot="1" x14ac:dyDescent="0.4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5"/>
      <c r="S626" s="5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9.5" thickBot="1" x14ac:dyDescent="0.4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5"/>
      <c r="S627" s="5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9.5" thickBot="1" x14ac:dyDescent="0.4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5"/>
      <c r="S628" s="5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9.5" thickBot="1" x14ac:dyDescent="0.4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5"/>
      <c r="S629" s="5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9.5" thickBot="1" x14ac:dyDescent="0.4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5"/>
      <c r="S630" s="5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9.5" thickBot="1" x14ac:dyDescent="0.4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5"/>
      <c r="S631" s="5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9.5" thickBot="1" x14ac:dyDescent="0.4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5"/>
      <c r="S632" s="5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9.5" thickBot="1" x14ac:dyDescent="0.4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5"/>
      <c r="S633" s="5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9.5" thickBot="1" x14ac:dyDescent="0.4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5"/>
      <c r="S634" s="5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9.5" thickBot="1" x14ac:dyDescent="0.4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5"/>
      <c r="S635" s="5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9.5" thickBot="1" x14ac:dyDescent="0.4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5"/>
      <c r="S636" s="5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9.5" thickBot="1" x14ac:dyDescent="0.4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5"/>
      <c r="S637" s="5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9.5" thickBot="1" x14ac:dyDescent="0.4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5"/>
      <c r="S638" s="5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9.5" thickBot="1" x14ac:dyDescent="0.4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5"/>
      <c r="S639" s="5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9.5" thickBot="1" x14ac:dyDescent="0.4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5"/>
      <c r="S640" s="5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9.5" thickBot="1" x14ac:dyDescent="0.4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5"/>
      <c r="S641" s="5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9.5" thickBot="1" x14ac:dyDescent="0.4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5"/>
      <c r="S642" s="5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9.5" thickBot="1" x14ac:dyDescent="0.4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5"/>
      <c r="S643" s="5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9.5" thickBot="1" x14ac:dyDescent="0.4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5"/>
      <c r="S644" s="5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9.5" thickBot="1" x14ac:dyDescent="0.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5"/>
      <c r="S645" s="5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34" ht="19.5" thickBot="1" x14ac:dyDescent="0.4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5"/>
      <c r="S646" s="5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</row>
    <row r="647" spans="1:34" ht="19.5" thickBot="1" x14ac:dyDescent="0.4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5"/>
      <c r="S647" s="5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</row>
    <row r="648" spans="1:34" ht="19.5" thickBot="1" x14ac:dyDescent="0.4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5"/>
      <c r="S648" s="5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</row>
    <row r="649" spans="1:34" ht="19.5" thickBot="1" x14ac:dyDescent="0.4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5"/>
      <c r="S649" s="5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</row>
    <row r="650" spans="1:34" ht="19.5" thickBot="1" x14ac:dyDescent="0.4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5"/>
      <c r="S650" s="5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</row>
    <row r="651" spans="1:34" ht="19.5" thickBot="1" x14ac:dyDescent="0.4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5"/>
      <c r="S651" s="5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</row>
    <row r="652" spans="1:34" ht="19.5" thickBot="1" x14ac:dyDescent="0.4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5"/>
      <c r="S652" s="5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</row>
    <row r="653" spans="1:34" ht="19.5" thickBot="1" x14ac:dyDescent="0.4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5"/>
      <c r="S653" s="5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</row>
    <row r="654" spans="1:34" ht="19.5" thickBot="1" x14ac:dyDescent="0.4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5"/>
      <c r="S654" s="5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</row>
    <row r="655" spans="1:34" ht="19.5" thickBot="1" x14ac:dyDescent="0.4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5"/>
      <c r="S655" s="5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</row>
    <row r="656" spans="1:34" ht="19.5" thickBot="1" x14ac:dyDescent="0.4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5"/>
      <c r="S656" s="5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</row>
    <row r="657" spans="1:34" ht="19.5" thickBot="1" x14ac:dyDescent="0.4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5"/>
      <c r="S657" s="5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</row>
    <row r="658" spans="1:34" ht="19.5" thickBot="1" x14ac:dyDescent="0.4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5"/>
      <c r="S658" s="5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</row>
    <row r="659" spans="1:34" ht="19.5" thickBot="1" x14ac:dyDescent="0.4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5"/>
      <c r="S659" s="5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</row>
    <row r="660" spans="1:34" ht="19.5" thickBot="1" x14ac:dyDescent="0.4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5"/>
      <c r="S660" s="5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</row>
    <row r="661" spans="1:34" ht="19.5" thickBot="1" x14ac:dyDescent="0.4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5"/>
      <c r="S661" s="5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</row>
    <row r="662" spans="1:34" ht="19.5" thickBot="1" x14ac:dyDescent="0.4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5"/>
      <c r="S662" s="5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</row>
    <row r="663" spans="1:34" ht="19.5" thickBot="1" x14ac:dyDescent="0.4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5"/>
      <c r="S663" s="5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</row>
    <row r="664" spans="1:34" ht="19.5" thickBot="1" x14ac:dyDescent="0.4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5"/>
      <c r="S664" s="5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</row>
    <row r="665" spans="1:34" ht="19.5" thickBot="1" x14ac:dyDescent="0.4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5"/>
      <c r="S665" s="5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</row>
    <row r="666" spans="1:34" ht="19.5" thickBot="1" x14ac:dyDescent="0.4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5"/>
      <c r="S666" s="5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</row>
    <row r="667" spans="1:34" ht="19.5" thickBot="1" x14ac:dyDescent="0.4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5"/>
      <c r="S667" s="5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</row>
    <row r="668" spans="1:34" ht="19.5" thickBot="1" x14ac:dyDescent="0.4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5"/>
      <c r="S668" s="5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</row>
    <row r="669" spans="1:34" ht="19.5" thickBot="1" x14ac:dyDescent="0.4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5"/>
      <c r="S669" s="5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</row>
    <row r="670" spans="1:34" ht="19.5" thickBot="1" x14ac:dyDescent="0.4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5"/>
      <c r="S670" s="5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</row>
    <row r="671" spans="1:34" ht="19.5" thickBot="1" x14ac:dyDescent="0.4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5"/>
      <c r="S671" s="5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</row>
    <row r="672" spans="1:34" ht="19.5" thickBot="1" x14ac:dyDescent="0.4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5"/>
      <c r="S672" s="5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</row>
    <row r="673" spans="1:34" ht="19.5" thickBot="1" x14ac:dyDescent="0.4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5"/>
      <c r="S673" s="5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</row>
    <row r="674" spans="1:34" ht="19.5" thickBot="1" x14ac:dyDescent="0.4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5"/>
      <c r="S674" s="5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</row>
    <row r="675" spans="1:34" ht="19.5" thickBot="1" x14ac:dyDescent="0.4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5"/>
      <c r="S675" s="5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</row>
    <row r="676" spans="1:34" ht="19.5" thickBot="1" x14ac:dyDescent="0.4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5"/>
      <c r="S676" s="5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</row>
    <row r="677" spans="1:34" ht="19.5" thickBot="1" x14ac:dyDescent="0.4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5"/>
      <c r="S677" s="5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</row>
    <row r="678" spans="1:34" ht="19.5" thickBot="1" x14ac:dyDescent="0.4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5"/>
      <c r="S678" s="5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</row>
    <row r="679" spans="1:34" ht="19.5" thickBot="1" x14ac:dyDescent="0.4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5"/>
      <c r="S679" s="5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</row>
    <row r="680" spans="1:34" ht="19.5" thickBot="1" x14ac:dyDescent="0.4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5"/>
      <c r="S680" s="5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</row>
    <row r="681" spans="1:34" ht="19.5" thickBot="1" x14ac:dyDescent="0.4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5"/>
      <c r="S681" s="5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</row>
    <row r="682" spans="1:34" ht="19.5" thickBot="1" x14ac:dyDescent="0.4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5"/>
      <c r="S682" s="5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</row>
    <row r="683" spans="1:34" ht="19.5" thickBot="1" x14ac:dyDescent="0.4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5"/>
      <c r="S683" s="5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</row>
    <row r="684" spans="1:34" ht="19.5" thickBot="1" x14ac:dyDescent="0.4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5"/>
      <c r="S684" s="5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</row>
    <row r="685" spans="1:34" ht="19.5" thickBot="1" x14ac:dyDescent="0.4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5"/>
      <c r="S685" s="5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</row>
    <row r="686" spans="1:34" ht="19.5" thickBot="1" x14ac:dyDescent="0.4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5"/>
      <c r="S686" s="5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</row>
    <row r="687" spans="1:34" ht="19.5" thickBot="1" x14ac:dyDescent="0.4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5"/>
      <c r="S687" s="5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</row>
    <row r="688" spans="1:34" ht="19.5" thickBot="1" x14ac:dyDescent="0.4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5"/>
      <c r="S688" s="5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</row>
    <row r="689" spans="1:34" ht="19.5" thickBot="1" x14ac:dyDescent="0.4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5"/>
      <c r="S689" s="5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</row>
    <row r="690" spans="1:34" ht="19.5" thickBot="1" x14ac:dyDescent="0.4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5"/>
      <c r="S690" s="5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</row>
    <row r="691" spans="1:34" ht="19.5" thickBot="1" x14ac:dyDescent="0.4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5"/>
      <c r="S691" s="5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</row>
    <row r="692" spans="1:34" ht="19.5" thickBot="1" x14ac:dyDescent="0.4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5"/>
      <c r="S692" s="5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</row>
    <row r="693" spans="1:34" ht="19.5" thickBot="1" x14ac:dyDescent="0.4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5"/>
      <c r="S693" s="5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</row>
    <row r="694" spans="1:34" ht="19.5" thickBot="1" x14ac:dyDescent="0.4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5"/>
      <c r="S694" s="5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</row>
    <row r="695" spans="1:34" ht="19.5" thickBot="1" x14ac:dyDescent="0.4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5"/>
      <c r="S695" s="5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</row>
    <row r="696" spans="1:34" ht="19.5" thickBot="1" x14ac:dyDescent="0.4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5"/>
      <c r="S696" s="5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</row>
    <row r="697" spans="1:34" ht="19.5" thickBot="1" x14ac:dyDescent="0.4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5"/>
      <c r="S697" s="5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</row>
    <row r="698" spans="1:34" ht="19.5" thickBot="1" x14ac:dyDescent="0.4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5"/>
      <c r="S698" s="5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</row>
    <row r="699" spans="1:34" ht="19.5" thickBot="1" x14ac:dyDescent="0.4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5"/>
      <c r="S699" s="5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</row>
    <row r="700" spans="1:34" ht="19.5" thickBot="1" x14ac:dyDescent="0.4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5"/>
      <c r="S700" s="5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</row>
    <row r="701" spans="1:34" ht="19.5" thickBot="1" x14ac:dyDescent="0.4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5"/>
      <c r="S701" s="5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</row>
    <row r="702" spans="1:34" ht="19.5" thickBot="1" x14ac:dyDescent="0.4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5"/>
      <c r="S702" s="5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</row>
    <row r="703" spans="1:34" ht="19.5" thickBot="1" x14ac:dyDescent="0.4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5"/>
      <c r="S703" s="5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</row>
    <row r="704" spans="1:34" ht="19.5" thickBot="1" x14ac:dyDescent="0.4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5"/>
      <c r="S704" s="5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</row>
    <row r="705" spans="1:34" ht="19.5" thickBot="1" x14ac:dyDescent="0.4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5"/>
      <c r="S705" s="5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</row>
    <row r="706" spans="1:34" ht="19.5" thickBot="1" x14ac:dyDescent="0.4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5"/>
      <c r="S706" s="5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</row>
    <row r="707" spans="1:34" ht="19.5" thickBot="1" x14ac:dyDescent="0.4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5"/>
      <c r="S707" s="5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</row>
    <row r="708" spans="1:34" ht="19.5" thickBot="1" x14ac:dyDescent="0.4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5"/>
      <c r="S708" s="5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</row>
    <row r="709" spans="1:34" ht="19.5" thickBot="1" x14ac:dyDescent="0.4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5"/>
      <c r="S709" s="5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</row>
    <row r="710" spans="1:34" ht="19.5" thickBot="1" x14ac:dyDescent="0.4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5"/>
      <c r="S710" s="5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</row>
    <row r="711" spans="1:34" ht="19.5" thickBot="1" x14ac:dyDescent="0.4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5"/>
      <c r="S711" s="5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</row>
    <row r="712" spans="1:34" ht="19.5" thickBot="1" x14ac:dyDescent="0.4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5"/>
      <c r="S712" s="5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</row>
    <row r="713" spans="1:34" ht="19.5" thickBot="1" x14ac:dyDescent="0.4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5"/>
      <c r="S713" s="5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</row>
    <row r="714" spans="1:34" ht="19.5" thickBot="1" x14ac:dyDescent="0.4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5"/>
      <c r="S714" s="5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</row>
    <row r="715" spans="1:34" ht="19.5" thickBot="1" x14ac:dyDescent="0.4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5"/>
      <c r="S715" s="5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</row>
    <row r="716" spans="1:34" ht="19.5" thickBot="1" x14ac:dyDescent="0.4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5"/>
      <c r="S716" s="5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</row>
    <row r="717" spans="1:34" ht="19.5" thickBot="1" x14ac:dyDescent="0.4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5"/>
      <c r="S717" s="5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</row>
    <row r="718" spans="1:34" ht="19.5" thickBot="1" x14ac:dyDescent="0.4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5"/>
      <c r="S718" s="5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</row>
    <row r="719" spans="1:34" ht="19.5" thickBot="1" x14ac:dyDescent="0.4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5"/>
      <c r="S719" s="5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</row>
    <row r="720" spans="1:34" ht="19.5" thickBot="1" x14ac:dyDescent="0.4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5"/>
      <c r="S720" s="5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</row>
    <row r="721" spans="1:34" ht="19.5" thickBot="1" x14ac:dyDescent="0.4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5"/>
      <c r="S721" s="5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</row>
    <row r="722" spans="1:34" ht="19.5" thickBot="1" x14ac:dyDescent="0.4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5"/>
      <c r="S722" s="5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</row>
    <row r="723" spans="1:34" ht="19.5" thickBot="1" x14ac:dyDescent="0.4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5"/>
      <c r="S723" s="5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</row>
    <row r="724" spans="1:34" ht="19.5" thickBot="1" x14ac:dyDescent="0.4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5"/>
      <c r="S724" s="5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</row>
    <row r="725" spans="1:34" ht="19.5" thickBot="1" x14ac:dyDescent="0.4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5"/>
      <c r="S725" s="5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</row>
    <row r="726" spans="1:34" ht="19.5" thickBot="1" x14ac:dyDescent="0.4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5"/>
      <c r="S726" s="5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</row>
    <row r="727" spans="1:34" ht="19.5" thickBot="1" x14ac:dyDescent="0.4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5"/>
      <c r="S727" s="5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</row>
    <row r="728" spans="1:34" ht="19.5" thickBot="1" x14ac:dyDescent="0.4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5"/>
      <c r="S728" s="5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</row>
    <row r="729" spans="1:34" ht="19.5" thickBot="1" x14ac:dyDescent="0.4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5"/>
      <c r="S729" s="5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</row>
    <row r="730" spans="1:34" ht="19.5" thickBot="1" x14ac:dyDescent="0.4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5"/>
      <c r="S730" s="5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</row>
    <row r="731" spans="1:34" ht="19.5" thickBot="1" x14ac:dyDescent="0.4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5"/>
      <c r="S731" s="5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</row>
    <row r="732" spans="1:34" ht="19.5" thickBot="1" x14ac:dyDescent="0.4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5"/>
      <c r="S732" s="5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</row>
    <row r="733" spans="1:34" ht="19.5" thickBot="1" x14ac:dyDescent="0.4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5"/>
      <c r="S733" s="5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</row>
    <row r="734" spans="1:34" ht="19.5" thickBot="1" x14ac:dyDescent="0.4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5"/>
      <c r="S734" s="5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</row>
    <row r="735" spans="1:34" ht="19.5" thickBot="1" x14ac:dyDescent="0.4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5"/>
      <c r="S735" s="5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</row>
    <row r="736" spans="1:34" ht="19.5" thickBot="1" x14ac:dyDescent="0.4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5"/>
      <c r="S736" s="5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</row>
    <row r="737" spans="1:34" ht="19.5" thickBot="1" x14ac:dyDescent="0.4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5"/>
      <c r="S737" s="5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</row>
    <row r="738" spans="1:34" ht="19.5" thickBot="1" x14ac:dyDescent="0.4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5"/>
      <c r="S738" s="5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</row>
    <row r="739" spans="1:34" ht="19.5" thickBot="1" x14ac:dyDescent="0.4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5"/>
      <c r="S739" s="5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</row>
    <row r="740" spans="1:34" ht="19.5" thickBot="1" x14ac:dyDescent="0.4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5"/>
      <c r="S740" s="5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</row>
    <row r="741" spans="1:34" ht="19.5" thickBot="1" x14ac:dyDescent="0.4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5"/>
      <c r="S741" s="5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</row>
    <row r="742" spans="1:34" ht="19.5" thickBot="1" x14ac:dyDescent="0.4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5"/>
      <c r="S742" s="5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</row>
    <row r="743" spans="1:34" ht="19.5" thickBot="1" x14ac:dyDescent="0.4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5"/>
      <c r="S743" s="5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</row>
    <row r="744" spans="1:34" ht="19.5" thickBot="1" x14ac:dyDescent="0.4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5"/>
      <c r="S744" s="5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</row>
    <row r="745" spans="1:34" ht="19.5" thickBot="1" x14ac:dyDescent="0.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5"/>
      <c r="S745" s="5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</row>
    <row r="746" spans="1:34" ht="19.5" thickBot="1" x14ac:dyDescent="0.4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5"/>
      <c r="S746" s="5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</row>
    <row r="747" spans="1:34" ht="19.5" thickBot="1" x14ac:dyDescent="0.4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5"/>
      <c r="S747" s="5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</row>
    <row r="748" spans="1:34" ht="19.5" thickBot="1" x14ac:dyDescent="0.4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5"/>
      <c r="S748" s="5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</row>
    <row r="749" spans="1:34" ht="19.5" thickBot="1" x14ac:dyDescent="0.4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5"/>
      <c r="S749" s="5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</row>
    <row r="750" spans="1:34" ht="19.5" thickBot="1" x14ac:dyDescent="0.4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5"/>
      <c r="S750" s="5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</row>
    <row r="751" spans="1:34" ht="19.5" thickBot="1" x14ac:dyDescent="0.4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5"/>
      <c r="S751" s="5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</row>
    <row r="752" spans="1:34" ht="19.5" thickBot="1" x14ac:dyDescent="0.4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5"/>
      <c r="S752" s="5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</row>
    <row r="753" spans="1:34" ht="19.5" thickBot="1" x14ac:dyDescent="0.4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5"/>
      <c r="S753" s="5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</row>
    <row r="754" spans="1:34" ht="19.5" thickBot="1" x14ac:dyDescent="0.4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5"/>
      <c r="S754" s="5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</row>
    <row r="755" spans="1:34" ht="19.5" thickBot="1" x14ac:dyDescent="0.4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5"/>
      <c r="S755" s="5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</row>
    <row r="756" spans="1:34" ht="19.5" thickBot="1" x14ac:dyDescent="0.4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5"/>
      <c r="S756" s="5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</row>
    <row r="757" spans="1:34" ht="19.5" thickBot="1" x14ac:dyDescent="0.4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5"/>
      <c r="S757" s="5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</row>
    <row r="758" spans="1:34" ht="19.5" thickBot="1" x14ac:dyDescent="0.4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5"/>
      <c r="S758" s="5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</row>
    <row r="759" spans="1:34" ht="19.5" thickBot="1" x14ac:dyDescent="0.4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5"/>
      <c r="S759" s="5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</row>
    <row r="760" spans="1:34" ht="19.5" thickBot="1" x14ac:dyDescent="0.4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5"/>
      <c r="S760" s="5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</row>
    <row r="761" spans="1:34" ht="19.5" thickBot="1" x14ac:dyDescent="0.4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5"/>
      <c r="S761" s="5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</row>
    <row r="762" spans="1:34" ht="19.5" thickBot="1" x14ac:dyDescent="0.4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5"/>
      <c r="S762" s="5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</row>
    <row r="763" spans="1:34" ht="19.5" thickBot="1" x14ac:dyDescent="0.4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5"/>
      <c r="S763" s="5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</row>
    <row r="764" spans="1:34" ht="19.5" thickBot="1" x14ac:dyDescent="0.4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5"/>
      <c r="S764" s="5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</row>
    <row r="765" spans="1:34" ht="19.5" thickBot="1" x14ac:dyDescent="0.4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5"/>
      <c r="S765" s="5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</row>
    <row r="766" spans="1:34" ht="19.5" thickBot="1" x14ac:dyDescent="0.4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5"/>
      <c r="S766" s="5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</row>
    <row r="767" spans="1:34" ht="19.5" thickBot="1" x14ac:dyDescent="0.4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5"/>
      <c r="S767" s="5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</row>
    <row r="768" spans="1:34" ht="19.5" thickBot="1" x14ac:dyDescent="0.4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5"/>
      <c r="S768" s="5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</row>
    <row r="769" spans="1:34" ht="19.5" thickBot="1" x14ac:dyDescent="0.4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5"/>
      <c r="S769" s="5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</row>
    <row r="770" spans="1:34" ht="19.5" thickBot="1" x14ac:dyDescent="0.4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5"/>
      <c r="S770" s="5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</row>
    <row r="771" spans="1:34" ht="19.5" thickBot="1" x14ac:dyDescent="0.4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5"/>
      <c r="S771" s="5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</row>
    <row r="772" spans="1:34" ht="19.5" thickBot="1" x14ac:dyDescent="0.4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5"/>
      <c r="S772" s="5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</row>
    <row r="773" spans="1:34" ht="19.5" thickBot="1" x14ac:dyDescent="0.4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5"/>
      <c r="S773" s="5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</row>
    <row r="774" spans="1:34" ht="19.5" thickBot="1" x14ac:dyDescent="0.4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5"/>
      <c r="S774" s="5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</row>
    <row r="775" spans="1:34" ht="19.5" thickBot="1" x14ac:dyDescent="0.4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5"/>
      <c r="S775" s="5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</row>
    <row r="776" spans="1:34" ht="19.5" thickBot="1" x14ac:dyDescent="0.4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5"/>
      <c r="S776" s="5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</row>
    <row r="777" spans="1:34" ht="19.5" thickBot="1" x14ac:dyDescent="0.4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5"/>
      <c r="S777" s="5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</row>
    <row r="778" spans="1:34" ht="19.5" thickBot="1" x14ac:dyDescent="0.4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5"/>
      <c r="S778" s="5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</row>
    <row r="779" spans="1:34" ht="19.5" thickBot="1" x14ac:dyDescent="0.4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5"/>
      <c r="S779" s="5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</row>
    <row r="780" spans="1:34" ht="19.5" thickBot="1" x14ac:dyDescent="0.4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5"/>
      <c r="S780" s="5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</row>
    <row r="781" spans="1:34" ht="19.5" thickBot="1" x14ac:dyDescent="0.4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5"/>
      <c r="S781" s="5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</row>
    <row r="782" spans="1:34" ht="19.5" thickBot="1" x14ac:dyDescent="0.4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5"/>
      <c r="S782" s="5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</row>
    <row r="783" spans="1:34" ht="19.5" thickBot="1" x14ac:dyDescent="0.4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5"/>
      <c r="S783" s="5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</row>
    <row r="784" spans="1:34" ht="19.5" thickBot="1" x14ac:dyDescent="0.4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5"/>
      <c r="S784" s="5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</row>
    <row r="785" spans="1:34" ht="19.5" thickBot="1" x14ac:dyDescent="0.4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5"/>
      <c r="S785" s="5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</row>
    <row r="786" spans="1:34" ht="19.5" thickBot="1" x14ac:dyDescent="0.4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5"/>
      <c r="S786" s="5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</row>
    <row r="787" spans="1:34" ht="19.5" thickBot="1" x14ac:dyDescent="0.4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5"/>
      <c r="S787" s="5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</row>
    <row r="788" spans="1:34" ht="19.5" thickBot="1" x14ac:dyDescent="0.4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5"/>
      <c r="S788" s="5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</row>
    <row r="789" spans="1:34" ht="19.5" thickBot="1" x14ac:dyDescent="0.4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5"/>
      <c r="S789" s="5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</row>
    <row r="790" spans="1:34" ht="19.5" thickBot="1" x14ac:dyDescent="0.4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5"/>
      <c r="S790" s="5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</row>
    <row r="791" spans="1:34" ht="19.5" thickBot="1" x14ac:dyDescent="0.4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5"/>
      <c r="S791" s="5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</row>
    <row r="792" spans="1:34" ht="19.5" thickBot="1" x14ac:dyDescent="0.4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5"/>
      <c r="S792" s="5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</row>
    <row r="793" spans="1:34" ht="19.5" thickBot="1" x14ac:dyDescent="0.4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5"/>
      <c r="S793" s="5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</row>
    <row r="794" spans="1:34" ht="19.5" thickBot="1" x14ac:dyDescent="0.4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5"/>
      <c r="S794" s="5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</row>
    <row r="795" spans="1:34" ht="19.5" thickBot="1" x14ac:dyDescent="0.4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5"/>
      <c r="S795" s="5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</row>
    <row r="796" spans="1:34" ht="19.5" thickBot="1" x14ac:dyDescent="0.4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5"/>
      <c r="S796" s="5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</row>
    <row r="797" spans="1:34" ht="19.5" thickBot="1" x14ac:dyDescent="0.4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5"/>
      <c r="S797" s="5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</row>
    <row r="798" spans="1:34" ht="19.5" thickBot="1" x14ac:dyDescent="0.4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5"/>
      <c r="S798" s="5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</row>
    <row r="799" spans="1:34" ht="19.5" thickBot="1" x14ac:dyDescent="0.4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5"/>
      <c r="S799" s="5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</row>
    <row r="800" spans="1:34" ht="19.5" thickBot="1" x14ac:dyDescent="0.4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5"/>
      <c r="S800" s="5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</row>
    <row r="801" spans="1:34" ht="19.5" thickBot="1" x14ac:dyDescent="0.4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5"/>
      <c r="S801" s="5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</row>
    <row r="802" spans="1:34" ht="19.5" thickBot="1" x14ac:dyDescent="0.4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5"/>
      <c r="S802" s="5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</row>
    <row r="803" spans="1:34" ht="19.5" thickBot="1" x14ac:dyDescent="0.4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5"/>
      <c r="S803" s="5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</row>
    <row r="804" spans="1:34" ht="19.5" thickBot="1" x14ac:dyDescent="0.4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5"/>
      <c r="S804" s="5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</row>
    <row r="805" spans="1:34" ht="19.5" thickBot="1" x14ac:dyDescent="0.4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5"/>
      <c r="S805" s="5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</row>
    <row r="806" spans="1:34" ht="19.5" thickBot="1" x14ac:dyDescent="0.4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5"/>
      <c r="S806" s="5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</row>
    <row r="807" spans="1:34" ht="19.5" thickBot="1" x14ac:dyDescent="0.4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5"/>
      <c r="S807" s="5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</row>
    <row r="808" spans="1:34" ht="19.5" thickBot="1" x14ac:dyDescent="0.4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5"/>
      <c r="S808" s="5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</row>
    <row r="809" spans="1:34" ht="19.5" thickBot="1" x14ac:dyDescent="0.4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5"/>
      <c r="S809" s="5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</row>
    <row r="810" spans="1:34" ht="19.5" thickBot="1" x14ac:dyDescent="0.4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5"/>
      <c r="S810" s="5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</row>
    <row r="811" spans="1:34" ht="19.5" thickBot="1" x14ac:dyDescent="0.4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5"/>
      <c r="S811" s="5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</row>
    <row r="812" spans="1:34" ht="19.5" thickBot="1" x14ac:dyDescent="0.4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5"/>
      <c r="S812" s="5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</row>
    <row r="813" spans="1:34" ht="19.5" thickBot="1" x14ac:dyDescent="0.4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5"/>
      <c r="S813" s="5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</row>
    <row r="814" spans="1:34" ht="19.5" thickBot="1" x14ac:dyDescent="0.4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5"/>
      <c r="S814" s="5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</row>
    <row r="815" spans="1:34" ht="19.5" thickBot="1" x14ac:dyDescent="0.4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5"/>
      <c r="S815" s="5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</row>
    <row r="816" spans="1:34" ht="19.5" thickBot="1" x14ac:dyDescent="0.4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5"/>
      <c r="S816" s="5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</row>
    <row r="817" spans="1:34" ht="19.5" thickBot="1" x14ac:dyDescent="0.4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5"/>
      <c r="S817" s="5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</row>
    <row r="818" spans="1:34" ht="19.5" thickBot="1" x14ac:dyDescent="0.4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5"/>
      <c r="S818" s="5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</row>
    <row r="819" spans="1:34" ht="19.5" thickBot="1" x14ac:dyDescent="0.4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5"/>
      <c r="S819" s="5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</row>
    <row r="820" spans="1:34" ht="19.5" thickBot="1" x14ac:dyDescent="0.4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5"/>
      <c r="S820" s="5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</row>
    <row r="821" spans="1:34" ht="19.5" thickBot="1" x14ac:dyDescent="0.4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5"/>
      <c r="S821" s="5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</row>
    <row r="822" spans="1:34" ht="19.5" thickBot="1" x14ac:dyDescent="0.4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5"/>
      <c r="S822" s="5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</row>
    <row r="823" spans="1:34" ht="19.5" thickBot="1" x14ac:dyDescent="0.4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5"/>
      <c r="S823" s="5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</row>
    <row r="824" spans="1:34" ht="19.5" thickBot="1" x14ac:dyDescent="0.4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5"/>
      <c r="S824" s="5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</row>
    <row r="825" spans="1:34" ht="19.5" thickBot="1" x14ac:dyDescent="0.4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5"/>
      <c r="S825" s="5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</row>
    <row r="826" spans="1:34" ht="19.5" thickBot="1" x14ac:dyDescent="0.4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5"/>
      <c r="S826" s="5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</row>
    <row r="827" spans="1:34" ht="19.5" thickBot="1" x14ac:dyDescent="0.4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5"/>
      <c r="S827" s="5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</row>
    <row r="828" spans="1:34" ht="19.5" thickBot="1" x14ac:dyDescent="0.4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5"/>
      <c r="S828" s="5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</row>
    <row r="829" spans="1:34" ht="19.5" thickBot="1" x14ac:dyDescent="0.4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5"/>
      <c r="S829" s="5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</row>
    <row r="830" spans="1:34" ht="19.5" thickBot="1" x14ac:dyDescent="0.4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5"/>
      <c r="S830" s="5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</row>
    <row r="831" spans="1:34" ht="19.5" thickBot="1" x14ac:dyDescent="0.4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5"/>
      <c r="S831" s="5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</row>
    <row r="832" spans="1:34" ht="19.5" thickBot="1" x14ac:dyDescent="0.4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5"/>
      <c r="S832" s="5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</row>
    <row r="833" spans="1:34" ht="19.5" thickBot="1" x14ac:dyDescent="0.4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5"/>
      <c r="S833" s="5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</row>
    <row r="834" spans="1:34" ht="19.5" thickBot="1" x14ac:dyDescent="0.4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5"/>
      <c r="S834" s="5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</row>
    <row r="835" spans="1:34" ht="19.5" thickBot="1" x14ac:dyDescent="0.4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5"/>
      <c r="S835" s="5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</row>
    <row r="836" spans="1:34" ht="19.5" thickBot="1" x14ac:dyDescent="0.4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5"/>
      <c r="S836" s="5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</row>
    <row r="837" spans="1:34" ht="19.5" thickBot="1" x14ac:dyDescent="0.4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5"/>
      <c r="S837" s="5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</row>
    <row r="838" spans="1:34" ht="19.5" thickBot="1" x14ac:dyDescent="0.4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5"/>
      <c r="S838" s="5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</row>
    <row r="839" spans="1:34" ht="19.5" thickBot="1" x14ac:dyDescent="0.4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5"/>
      <c r="S839" s="5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</row>
    <row r="840" spans="1:34" ht="19.5" thickBot="1" x14ac:dyDescent="0.4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5"/>
      <c r="S840" s="5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</row>
    <row r="841" spans="1:34" ht="19.5" thickBot="1" x14ac:dyDescent="0.4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5"/>
      <c r="S841" s="5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</row>
    <row r="842" spans="1:34" ht="19.5" thickBot="1" x14ac:dyDescent="0.4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5"/>
      <c r="S842" s="5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</row>
    <row r="843" spans="1:34" ht="19.5" thickBot="1" x14ac:dyDescent="0.4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5"/>
      <c r="S843" s="5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</row>
    <row r="844" spans="1:34" ht="19.5" thickBot="1" x14ac:dyDescent="0.4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5"/>
      <c r="S844" s="5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</row>
    <row r="845" spans="1:34" ht="19.5" thickBot="1" x14ac:dyDescent="0.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5"/>
      <c r="S845" s="5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</row>
    <row r="846" spans="1:34" ht="19.5" thickBot="1" x14ac:dyDescent="0.4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5"/>
      <c r="S846" s="5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</row>
    <row r="847" spans="1:34" ht="19.5" thickBot="1" x14ac:dyDescent="0.4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5"/>
      <c r="S847" s="5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</row>
    <row r="848" spans="1:34" ht="19.5" thickBot="1" x14ac:dyDescent="0.4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5"/>
      <c r="S848" s="5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</row>
    <row r="849" spans="1:34" ht="19.5" thickBot="1" x14ac:dyDescent="0.4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5"/>
      <c r="S849" s="5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</row>
    <row r="850" spans="1:34" ht="19.5" thickBot="1" x14ac:dyDescent="0.4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5"/>
      <c r="S850" s="5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</row>
    <row r="851" spans="1:34" ht="19.5" thickBot="1" x14ac:dyDescent="0.4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5"/>
      <c r="S851" s="5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</row>
    <row r="852" spans="1:34" ht="19.5" thickBot="1" x14ac:dyDescent="0.4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5"/>
      <c r="S852" s="5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</row>
    <row r="853" spans="1:34" ht="19.5" thickBot="1" x14ac:dyDescent="0.4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5"/>
      <c r="S853" s="5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</row>
    <row r="854" spans="1:34" ht="19.5" thickBot="1" x14ac:dyDescent="0.4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5"/>
      <c r="S854" s="5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</row>
    <row r="855" spans="1:34" ht="19.5" thickBot="1" x14ac:dyDescent="0.4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5"/>
      <c r="S855" s="5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</row>
    <row r="856" spans="1:34" ht="19.5" thickBot="1" x14ac:dyDescent="0.4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5"/>
      <c r="S856" s="5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</row>
    <row r="857" spans="1:34" ht="19.5" thickBot="1" x14ac:dyDescent="0.4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5"/>
      <c r="S857" s="5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</row>
    <row r="858" spans="1:34" ht="19.5" thickBot="1" x14ac:dyDescent="0.4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5"/>
      <c r="S858" s="5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</row>
    <row r="859" spans="1:34" ht="19.5" thickBot="1" x14ac:dyDescent="0.4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5"/>
      <c r="S859" s="5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</row>
    <row r="860" spans="1:34" ht="19.5" thickBot="1" x14ac:dyDescent="0.4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5"/>
      <c r="S860" s="5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</row>
    <row r="861" spans="1:34" ht="19.5" thickBot="1" x14ac:dyDescent="0.4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5"/>
      <c r="S861" s="5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</row>
    <row r="862" spans="1:34" ht="19.5" thickBot="1" x14ac:dyDescent="0.4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5"/>
      <c r="S862" s="5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</row>
    <row r="863" spans="1:34" ht="19.5" thickBot="1" x14ac:dyDescent="0.4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5"/>
      <c r="S863" s="5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</row>
    <row r="864" spans="1:34" ht="19.5" thickBot="1" x14ac:dyDescent="0.4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5"/>
      <c r="S864" s="5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</row>
    <row r="865" spans="1:34" ht="19.5" thickBot="1" x14ac:dyDescent="0.4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5"/>
      <c r="S865" s="5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</row>
    <row r="866" spans="1:34" ht="19.5" thickBot="1" x14ac:dyDescent="0.4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5"/>
      <c r="S866" s="5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</row>
    <row r="867" spans="1:34" ht="19.5" thickBot="1" x14ac:dyDescent="0.4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5"/>
      <c r="S867" s="5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</row>
    <row r="868" spans="1:34" ht="19.5" thickBot="1" x14ac:dyDescent="0.4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5"/>
      <c r="S868" s="5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</row>
    <row r="869" spans="1:34" ht="19.5" thickBot="1" x14ac:dyDescent="0.4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5"/>
      <c r="S869" s="5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</row>
    <row r="870" spans="1:34" ht="19.5" thickBot="1" x14ac:dyDescent="0.4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5"/>
      <c r="S870" s="5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</row>
    <row r="871" spans="1:34" ht="19.5" thickBot="1" x14ac:dyDescent="0.4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5"/>
      <c r="S871" s="5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</row>
    <row r="872" spans="1:34" ht="19.5" thickBot="1" x14ac:dyDescent="0.4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5"/>
      <c r="S872" s="5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</row>
    <row r="873" spans="1:34" ht="19.5" thickBot="1" x14ac:dyDescent="0.4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5"/>
      <c r="S873" s="5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</row>
    <row r="874" spans="1:34" ht="19.5" thickBot="1" x14ac:dyDescent="0.4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5"/>
      <c r="S874" s="5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</row>
    <row r="875" spans="1:34" ht="19.5" thickBot="1" x14ac:dyDescent="0.4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5"/>
      <c r="S875" s="5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</row>
    <row r="876" spans="1:34" ht="19.5" thickBot="1" x14ac:dyDescent="0.4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5"/>
      <c r="S876" s="5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</row>
    <row r="877" spans="1:34" ht="19.5" thickBot="1" x14ac:dyDescent="0.4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5"/>
      <c r="S877" s="5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</row>
    <row r="878" spans="1:34" ht="19.5" thickBot="1" x14ac:dyDescent="0.4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5"/>
      <c r="S878" s="5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</row>
    <row r="879" spans="1:34" ht="19.5" thickBot="1" x14ac:dyDescent="0.4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5"/>
      <c r="S879" s="5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</row>
    <row r="880" spans="1:34" ht="19.5" thickBot="1" x14ac:dyDescent="0.4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5"/>
      <c r="S880" s="5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</row>
    <row r="881" spans="1:34" ht="19.5" thickBot="1" x14ac:dyDescent="0.4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5"/>
      <c r="S881" s="5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</row>
    <row r="882" spans="1:34" ht="19.5" thickBot="1" x14ac:dyDescent="0.4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5"/>
      <c r="S882" s="5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</row>
    <row r="883" spans="1:34" ht="19.5" thickBot="1" x14ac:dyDescent="0.4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5"/>
      <c r="S883" s="5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</row>
    <row r="884" spans="1:34" ht="19.5" thickBot="1" x14ac:dyDescent="0.4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5"/>
      <c r="S884" s="5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</row>
    <row r="885" spans="1:34" ht="19.5" thickBot="1" x14ac:dyDescent="0.4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5"/>
      <c r="S885" s="5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</row>
    <row r="886" spans="1:34" ht="19.5" thickBot="1" x14ac:dyDescent="0.4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5"/>
      <c r="S886" s="5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</row>
    <row r="887" spans="1:34" ht="19.5" thickBot="1" x14ac:dyDescent="0.4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5"/>
      <c r="S887" s="5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</row>
    <row r="888" spans="1:34" ht="19.5" thickBot="1" x14ac:dyDescent="0.4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5"/>
      <c r="S888" s="5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</row>
    <row r="889" spans="1:34" ht="19.5" thickBot="1" x14ac:dyDescent="0.4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5"/>
      <c r="S889" s="5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</row>
    <row r="890" spans="1:34" ht="19.5" thickBot="1" x14ac:dyDescent="0.4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5"/>
      <c r="S890" s="5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</row>
    <row r="891" spans="1:34" ht="19.5" thickBot="1" x14ac:dyDescent="0.4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5"/>
      <c r="S891" s="5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</row>
    <row r="892" spans="1:34" ht="19.5" thickBot="1" x14ac:dyDescent="0.4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5"/>
      <c r="S892" s="5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</row>
    <row r="893" spans="1:34" ht="19.5" thickBot="1" x14ac:dyDescent="0.4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5"/>
      <c r="S893" s="5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</row>
    <row r="894" spans="1:34" ht="19.5" thickBot="1" x14ac:dyDescent="0.4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5"/>
      <c r="S894" s="5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</row>
    <row r="895" spans="1:34" ht="19.5" thickBot="1" x14ac:dyDescent="0.4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5"/>
      <c r="S895" s="5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</row>
    <row r="896" spans="1:34" ht="19.5" thickBot="1" x14ac:dyDescent="0.4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5"/>
      <c r="S896" s="5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</row>
    <row r="897" spans="1:34" ht="19.5" thickBot="1" x14ac:dyDescent="0.4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5"/>
      <c r="S897" s="5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</row>
    <row r="898" spans="1:34" ht="19.5" thickBot="1" x14ac:dyDescent="0.4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5"/>
      <c r="S898" s="5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</row>
    <row r="899" spans="1:34" ht="19.5" thickBot="1" x14ac:dyDescent="0.4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5"/>
      <c r="S899" s="5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</row>
    <row r="900" spans="1:34" ht="19.5" thickBot="1" x14ac:dyDescent="0.4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5"/>
      <c r="S900" s="5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</row>
    <row r="901" spans="1:34" ht="19.5" thickBot="1" x14ac:dyDescent="0.4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5"/>
      <c r="S901" s="5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</row>
    <row r="902" spans="1:34" ht="19.5" thickBot="1" x14ac:dyDescent="0.4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5"/>
      <c r="S902" s="5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</row>
    <row r="903" spans="1:34" ht="19.5" thickBot="1" x14ac:dyDescent="0.4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5"/>
      <c r="S903" s="5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</row>
    <row r="904" spans="1:34" ht="19.5" thickBot="1" x14ac:dyDescent="0.4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5"/>
      <c r="S904" s="5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</row>
    <row r="905" spans="1:34" ht="19.5" thickBot="1" x14ac:dyDescent="0.4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5"/>
      <c r="S905" s="5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</row>
    <row r="906" spans="1:34" ht="19.5" thickBot="1" x14ac:dyDescent="0.4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5"/>
      <c r="S906" s="5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</row>
    <row r="907" spans="1:34" ht="19.5" thickBot="1" x14ac:dyDescent="0.4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5"/>
      <c r="S907" s="5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</row>
    <row r="908" spans="1:34" ht="19.5" thickBot="1" x14ac:dyDescent="0.4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5"/>
      <c r="S908" s="5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</row>
    <row r="909" spans="1:34" ht="19.5" thickBot="1" x14ac:dyDescent="0.4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5"/>
      <c r="S909" s="5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</row>
    <row r="910" spans="1:34" ht="19.5" thickBot="1" x14ac:dyDescent="0.4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5"/>
      <c r="S910" s="5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</row>
    <row r="911" spans="1:34" ht="19.5" thickBot="1" x14ac:dyDescent="0.4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5"/>
      <c r="S911" s="5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</row>
    <row r="912" spans="1:34" ht="19.5" thickBot="1" x14ac:dyDescent="0.4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5"/>
      <c r="S912" s="5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</row>
    <row r="913" spans="1:34" ht="19.5" thickBot="1" x14ac:dyDescent="0.4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5"/>
      <c r="S913" s="5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</row>
    <row r="914" spans="1:34" ht="19.5" thickBot="1" x14ac:dyDescent="0.4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5"/>
      <c r="S914" s="5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</row>
    <row r="915" spans="1:34" ht="19.5" thickBot="1" x14ac:dyDescent="0.4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5"/>
      <c r="S915" s="5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</row>
    <row r="916" spans="1:34" ht="19.5" thickBot="1" x14ac:dyDescent="0.4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5"/>
      <c r="S916" s="5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</row>
    <row r="917" spans="1:34" ht="19.5" thickBot="1" x14ac:dyDescent="0.4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5"/>
      <c r="S917" s="5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</row>
    <row r="918" spans="1:34" ht="19.5" thickBot="1" x14ac:dyDescent="0.4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5"/>
      <c r="S918" s="5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</row>
    <row r="919" spans="1:34" ht="19.5" thickBot="1" x14ac:dyDescent="0.4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5"/>
      <c r="S919" s="5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</row>
    <row r="920" spans="1:34" ht="19.5" thickBot="1" x14ac:dyDescent="0.4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5"/>
      <c r="S920" s="5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</row>
    <row r="921" spans="1:34" ht="19.5" thickBot="1" x14ac:dyDescent="0.4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5"/>
      <c r="S921" s="5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</row>
    <row r="922" spans="1:34" ht="19.5" thickBot="1" x14ac:dyDescent="0.4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5"/>
      <c r="S922" s="5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</row>
    <row r="923" spans="1:34" ht="19.5" thickBot="1" x14ac:dyDescent="0.4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5"/>
      <c r="S923" s="5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</row>
    <row r="924" spans="1:34" ht="19.5" thickBot="1" x14ac:dyDescent="0.4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5"/>
      <c r="S924" s="5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</row>
    <row r="925" spans="1:34" ht="19.5" thickBot="1" x14ac:dyDescent="0.4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5"/>
      <c r="S925" s="5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</row>
    <row r="926" spans="1:34" ht="19.5" thickBot="1" x14ac:dyDescent="0.4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5"/>
      <c r="S926" s="5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</row>
    <row r="927" spans="1:34" ht="19.5" thickBot="1" x14ac:dyDescent="0.4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5"/>
      <c r="S927" s="5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</row>
    <row r="928" spans="1:34" ht="19.5" thickBot="1" x14ac:dyDescent="0.4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5"/>
      <c r="S928" s="5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</row>
    <row r="929" spans="1:34" ht="19.5" thickBot="1" x14ac:dyDescent="0.4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5"/>
      <c r="S929" s="5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</row>
    <row r="930" spans="1:34" ht="19.5" thickBot="1" x14ac:dyDescent="0.4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5"/>
      <c r="S930" s="5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</row>
    <row r="931" spans="1:34" ht="19.5" thickBot="1" x14ac:dyDescent="0.4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5"/>
      <c r="S931" s="5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</row>
    <row r="932" spans="1:34" ht="19.5" thickBot="1" x14ac:dyDescent="0.4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5"/>
      <c r="S932" s="5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</row>
    <row r="933" spans="1:34" ht="19.5" thickBot="1" x14ac:dyDescent="0.4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5"/>
      <c r="S933" s="5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</row>
    <row r="934" spans="1:34" ht="19.5" thickBot="1" x14ac:dyDescent="0.4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5"/>
      <c r="S934" s="5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</row>
    <row r="935" spans="1:34" ht="19.5" thickBot="1" x14ac:dyDescent="0.4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5"/>
      <c r="S935" s="5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</row>
    <row r="936" spans="1:34" ht="19.5" thickBot="1" x14ac:dyDescent="0.4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5"/>
      <c r="S936" s="5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</row>
    <row r="937" spans="1:34" ht="19.5" thickBot="1" x14ac:dyDescent="0.4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5"/>
      <c r="S937" s="5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</row>
    <row r="938" spans="1:34" ht="19.5" thickBot="1" x14ac:dyDescent="0.4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5"/>
      <c r="S938" s="5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</row>
    <row r="939" spans="1:34" ht="19.5" thickBot="1" x14ac:dyDescent="0.4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5"/>
      <c r="S939" s="5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</row>
    <row r="940" spans="1:34" ht="19.5" thickBot="1" x14ac:dyDescent="0.4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5"/>
      <c r="S940" s="5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</row>
    <row r="941" spans="1:34" ht="19.5" thickBot="1" x14ac:dyDescent="0.4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5"/>
      <c r="S941" s="5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</row>
    <row r="942" spans="1:34" ht="19.5" thickBot="1" x14ac:dyDescent="0.4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5"/>
      <c r="S942" s="5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</row>
    <row r="943" spans="1:34" ht="19.5" thickBot="1" x14ac:dyDescent="0.4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5"/>
      <c r="S943" s="5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</row>
    <row r="944" spans="1:34" ht="19.5" thickBot="1" x14ac:dyDescent="0.4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5"/>
      <c r="S944" s="5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</row>
    <row r="945" spans="1:34" ht="19.5" thickBot="1" x14ac:dyDescent="0.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5"/>
      <c r="S945" s="5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</row>
    <row r="946" spans="1:34" ht="19.5" thickBot="1" x14ac:dyDescent="0.4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5"/>
      <c r="S946" s="5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</row>
    <row r="947" spans="1:34" ht="19.5" thickBot="1" x14ac:dyDescent="0.4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5"/>
      <c r="S947" s="5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</row>
    <row r="948" spans="1:34" ht="19.5" thickBot="1" x14ac:dyDescent="0.4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5"/>
      <c r="S948" s="5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</row>
    <row r="949" spans="1:34" ht="19.5" thickBot="1" x14ac:dyDescent="0.4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5"/>
      <c r="S949" s="5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</row>
    <row r="950" spans="1:34" ht="19.5" thickBot="1" x14ac:dyDescent="0.4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5"/>
      <c r="S950" s="5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</row>
    <row r="951" spans="1:34" ht="19.5" thickBot="1" x14ac:dyDescent="0.4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5"/>
      <c r="S951" s="5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</row>
    <row r="952" spans="1:34" ht="19.5" thickBot="1" x14ac:dyDescent="0.4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5"/>
      <c r="S952" s="5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</row>
    <row r="953" spans="1:34" ht="19.5" thickBot="1" x14ac:dyDescent="0.4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5"/>
      <c r="S953" s="5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</row>
    <row r="954" spans="1:34" ht="19.5" thickBot="1" x14ac:dyDescent="0.4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5"/>
      <c r="S954" s="5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</row>
    <row r="955" spans="1:34" ht="19.5" thickBot="1" x14ac:dyDescent="0.4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5"/>
      <c r="S955" s="5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</row>
    <row r="956" spans="1:34" ht="19.5" thickBot="1" x14ac:dyDescent="0.4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5"/>
      <c r="S956" s="5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</row>
    <row r="957" spans="1:34" ht="19.5" thickBot="1" x14ac:dyDescent="0.4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5"/>
      <c r="S957" s="5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</row>
    <row r="958" spans="1:34" ht="19.5" thickBot="1" x14ac:dyDescent="0.4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5"/>
      <c r="S958" s="5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</row>
    <row r="959" spans="1:34" ht="19.5" thickBot="1" x14ac:dyDescent="0.4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5"/>
      <c r="S959" s="5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</row>
    <row r="960" spans="1:34" ht="19.5" thickBot="1" x14ac:dyDescent="0.4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5"/>
      <c r="S960" s="5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</row>
    <row r="961" spans="1:34" ht="19.5" thickBot="1" x14ac:dyDescent="0.4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5"/>
      <c r="S961" s="5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</row>
    <row r="962" spans="1:34" ht="19.5" thickBot="1" x14ac:dyDescent="0.4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5"/>
      <c r="S962" s="5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</row>
    <row r="963" spans="1:34" ht="19.5" thickBot="1" x14ac:dyDescent="0.4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5"/>
      <c r="S963" s="5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</row>
    <row r="964" spans="1:34" ht="19.5" thickBot="1" x14ac:dyDescent="0.4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5"/>
      <c r="S964" s="5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</row>
    <row r="965" spans="1:34" ht="19.5" thickBot="1" x14ac:dyDescent="0.4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5"/>
      <c r="S965" s="5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</row>
    <row r="966" spans="1:34" ht="19.5" thickBot="1" x14ac:dyDescent="0.4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5"/>
      <c r="S966" s="5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</row>
    <row r="967" spans="1:34" ht="19.5" thickBot="1" x14ac:dyDescent="0.4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5"/>
      <c r="S967" s="5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</row>
    <row r="968" spans="1:34" ht="19.5" thickBot="1" x14ac:dyDescent="0.4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5"/>
      <c r="S968" s="5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</row>
    <row r="969" spans="1:34" ht="19.5" thickBot="1" x14ac:dyDescent="0.4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5"/>
      <c r="S969" s="5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</row>
    <row r="970" spans="1:34" ht="19.5" thickBot="1" x14ac:dyDescent="0.4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5"/>
      <c r="S970" s="5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</row>
    <row r="971" spans="1:34" ht="19.5" thickBot="1" x14ac:dyDescent="0.4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5"/>
      <c r="S971" s="5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</row>
    <row r="972" spans="1:34" ht="19.5" thickBot="1" x14ac:dyDescent="0.4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5"/>
      <c r="S972" s="5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</row>
    <row r="973" spans="1:34" ht="19.5" thickBot="1" x14ac:dyDescent="0.4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5"/>
      <c r="S973" s="5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</row>
    <row r="974" spans="1:34" ht="19.5" thickBot="1" x14ac:dyDescent="0.4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5"/>
      <c r="S974" s="5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</row>
    <row r="975" spans="1:34" ht="19.5" thickBot="1" x14ac:dyDescent="0.4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5"/>
      <c r="S975" s="5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</row>
    <row r="976" spans="1:34" ht="19.5" thickBot="1" x14ac:dyDescent="0.4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5"/>
      <c r="S976" s="5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</row>
    <row r="977" spans="1:34" ht="19.5" thickBot="1" x14ac:dyDescent="0.4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5"/>
      <c r="S977" s="5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</row>
    <row r="978" spans="1:34" ht="19.5" thickBot="1" x14ac:dyDescent="0.4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5"/>
      <c r="S978" s="5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</row>
    <row r="979" spans="1:34" ht="19.5" thickBot="1" x14ac:dyDescent="0.4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5"/>
      <c r="S979" s="5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</row>
    <row r="980" spans="1:34" ht="19.5" thickBot="1" x14ac:dyDescent="0.4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5"/>
      <c r="S980" s="5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</row>
    <row r="981" spans="1:34" ht="19.5" thickBot="1" x14ac:dyDescent="0.4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5"/>
      <c r="S981" s="5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</row>
    <row r="982" spans="1:34" ht="19.5" thickBot="1" x14ac:dyDescent="0.4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5"/>
      <c r="S982" s="5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</row>
    <row r="983" spans="1:34" ht="19.5" thickBot="1" x14ac:dyDescent="0.4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5"/>
      <c r="S983" s="5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</row>
    <row r="984" spans="1:34" ht="19.5" thickBot="1" x14ac:dyDescent="0.4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5"/>
      <c r="S984" s="5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</row>
    <row r="985" spans="1:34" ht="19.5" thickBot="1" x14ac:dyDescent="0.4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5"/>
      <c r="S985" s="5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</row>
    <row r="986" spans="1:34" ht="19.5" thickBot="1" x14ac:dyDescent="0.4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5"/>
      <c r="S986" s="5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</row>
    <row r="987" spans="1:34" ht="19.5" thickBot="1" x14ac:dyDescent="0.4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5"/>
      <c r="S987" s="5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</row>
    <row r="988" spans="1:34" ht="19.5" thickBot="1" x14ac:dyDescent="0.4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5"/>
      <c r="S988" s="5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</row>
    <row r="989" spans="1:34" ht="19.5" thickBot="1" x14ac:dyDescent="0.4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5"/>
      <c r="S989" s="5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</row>
    <row r="990" spans="1:34" ht="19.5" thickBot="1" x14ac:dyDescent="0.4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5"/>
      <c r="S990" s="5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</row>
    <row r="991" spans="1:34" ht="19.5" thickBot="1" x14ac:dyDescent="0.4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5"/>
      <c r="S991" s="5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</row>
    <row r="992" spans="1:34" ht="19.5" thickBot="1" x14ac:dyDescent="0.4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5"/>
      <c r="S992" s="5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</row>
    <row r="993" spans="1:34" ht="19.5" thickBot="1" x14ac:dyDescent="0.4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5"/>
      <c r="S993" s="5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</row>
    <row r="994" spans="1:34" ht="19.5" thickBot="1" x14ac:dyDescent="0.4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5"/>
      <c r="S994" s="5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</row>
    <row r="995" spans="1:34" ht="19.5" thickBot="1" x14ac:dyDescent="0.4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5"/>
      <c r="S995" s="5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</row>
    <row r="996" spans="1:34" ht="19.5" thickBot="1" x14ac:dyDescent="0.4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5"/>
      <c r="S996" s="5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</row>
    <row r="997" spans="1:34" ht="19.5" thickBot="1" x14ac:dyDescent="0.4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5"/>
      <c r="S997" s="5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</row>
    <row r="998" spans="1:34" ht="19.5" thickBot="1" x14ac:dyDescent="0.4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5"/>
      <c r="S998" s="5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</row>
    <row r="999" spans="1:34" ht="19.5" thickBot="1" x14ac:dyDescent="0.4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5"/>
      <c r="S999" s="5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</row>
    <row r="1000" spans="1:34" ht="19.5" thickBot="1" x14ac:dyDescent="0.4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5"/>
      <c r="S1000" s="5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</row>
    <row r="1001" spans="1:34" ht="19.5" thickBot="1" x14ac:dyDescent="0.4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5"/>
      <c r="S1001" s="5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</row>
    <row r="1002" spans="1:34" ht="19.5" thickBot="1" x14ac:dyDescent="0.4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5"/>
      <c r="S1002" s="5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</row>
    <row r="1003" spans="1:34" ht="19.5" thickBot="1" x14ac:dyDescent="0.4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5"/>
      <c r="S1003" s="5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</row>
  </sheetData>
  <phoneticPr fontId="1"/>
  <dataValidations count="4">
    <dataValidation type="list" allowBlank="1" showInputMessage="1" showErrorMessage="1" sqref="Y2:AA125 AD2:AD125" xr:uid="{18C1A8F7-7E6A-4974-9226-F57FA7CB7EEE}">
      <formula1>"有,無"</formula1>
    </dataValidation>
    <dataValidation type="list" allowBlank="1" showInputMessage="1" showErrorMessage="1" sqref="AB2:AC125" xr:uid="{A9A2E93D-4AE5-4ED6-8A57-E4F6C4D0DAAE}">
      <formula1>"〇,×"</formula1>
    </dataValidation>
    <dataValidation type="list" allowBlank="1" showInputMessage="1" showErrorMessage="1" sqref="AE2:AF125" xr:uid="{289884BD-C974-4D5D-ADF0-2541C96C8D96}">
      <formula1>"OK,NG"</formula1>
    </dataValidation>
    <dataValidation type="list" allowBlank="1" showInputMessage="1" showErrorMessage="1" sqref="X2:X175" xr:uid="{BA0193F9-341A-4F4C-90A4-8D8CF47F13FC}">
      <formula1>"小型軽量,小型,標準,大型"</formula1>
    </dataValidation>
  </dataValidations>
  <hyperlinks>
    <hyperlink ref="U2" r:id="rId1" xr:uid="{CC3B926E-C73F-40AD-9195-F7CBB23DADFB}"/>
    <hyperlink ref="U3" r:id="rId2" xr:uid="{BCD913CA-A99F-4CFD-9404-C26090DCE75F}"/>
    <hyperlink ref="U4" r:id="rId3" xr:uid="{E11DDEFA-B965-43A4-84E4-2F242412DF62}"/>
    <hyperlink ref="U5" r:id="rId4" xr:uid="{EEB789F1-54F6-468C-9BF3-2E62579E44AC}"/>
    <hyperlink ref="U6" r:id="rId5" xr:uid="{3FECDE1D-EF3D-4796-A921-4AA2676D064F}"/>
    <hyperlink ref="U7" r:id="rId6" xr:uid="{D63E3C8C-0C66-4797-AB40-5F421A2E869F}"/>
    <hyperlink ref="U8" r:id="rId7" xr:uid="{51FF0E73-15D3-449A-8E13-33642EF02EB0}"/>
    <hyperlink ref="U9" r:id="rId8" xr:uid="{292DEC15-E606-4099-BE32-D1A3451CB908}"/>
    <hyperlink ref="U10" r:id="rId9" xr:uid="{562E845D-3AF1-46CC-8EF0-00B1E18CAF19}"/>
    <hyperlink ref="U11" r:id="rId10" xr:uid="{3AD4B263-0CAD-4E0B-AB68-3C33314B5F13}"/>
    <hyperlink ref="U12" r:id="rId11" xr:uid="{B64D6A09-C3E5-4237-A748-1F305E40E6E0}"/>
    <hyperlink ref="U13" r:id="rId12" xr:uid="{87747B33-8CEA-4A41-A87B-837AC8D73C8E}"/>
    <hyperlink ref="U14" r:id="rId13" xr:uid="{6EDFA7AC-2A03-4080-B8E2-D8ED3624FFC3}"/>
    <hyperlink ref="U15" r:id="rId14" xr:uid="{92C1FD10-581C-42CD-9DA6-3A34ED860A16}"/>
    <hyperlink ref="U16" r:id="rId15" xr:uid="{9B340063-AD8E-4ECF-B4D5-47DF102FE749}"/>
    <hyperlink ref="U17" r:id="rId16" xr:uid="{04C8095E-0F84-486F-ACC1-EEA1CEAD66F4}"/>
    <hyperlink ref="U18" r:id="rId17" xr:uid="{6909E3E0-213D-4FB3-A46F-717324EA17CC}"/>
    <hyperlink ref="U19" r:id="rId18" xr:uid="{7283392B-F741-4F73-81E3-91DD151A634A}"/>
    <hyperlink ref="U20" r:id="rId19" xr:uid="{532411BC-0650-4BBC-BAC8-8D9A8F9F8F49}"/>
    <hyperlink ref="U21" r:id="rId20" xr:uid="{5770B404-24A3-4F31-9D52-8E2E89DD72F2}"/>
    <hyperlink ref="U22" r:id="rId21" xr:uid="{2C943277-0054-4BB9-9831-F8DF914A256E}"/>
    <hyperlink ref="U23" r:id="rId22" xr:uid="{7919D26D-94E3-4F92-B34A-E80823F9B16E}"/>
    <hyperlink ref="U24" r:id="rId23" xr:uid="{4ADBDE93-5D63-4B25-85F2-D3A96DB38E7E}"/>
    <hyperlink ref="U25" r:id="rId24" xr:uid="{0001F702-472E-4597-BF8F-A8CDAB647F4C}"/>
    <hyperlink ref="U26" r:id="rId25" xr:uid="{7ED54A70-C110-42DB-805F-592C39BF0E62}"/>
    <hyperlink ref="U27" r:id="rId26" xr:uid="{BC036885-8C01-45CD-BA59-6C97A8903245}"/>
    <hyperlink ref="U28" r:id="rId27" xr:uid="{4D1294E2-4BBF-43B1-A88B-9D38A80B0945}"/>
    <hyperlink ref="U29" r:id="rId28" xr:uid="{D7842ECB-5A6A-4361-B760-8E48E4ED2497}"/>
    <hyperlink ref="U30" r:id="rId29" xr:uid="{F70E6FB4-0E00-4078-84A9-39DDEAD60109}"/>
    <hyperlink ref="U31" r:id="rId30" xr:uid="{96BBBB5B-0104-4E2C-9D70-FA34F384D32A}"/>
    <hyperlink ref="U32" r:id="rId31" xr:uid="{DDEF3B65-B253-44FC-A7EF-6E1ABF4B3AD8}"/>
    <hyperlink ref="U33" r:id="rId32" xr:uid="{D07AFC82-A8CB-447F-A1DC-E5376E7C52C6}"/>
    <hyperlink ref="U34" r:id="rId33" xr:uid="{AF7C2DFA-3C05-4260-8E46-52CDF58EB233}"/>
    <hyperlink ref="U35" r:id="rId34" xr:uid="{D66D22DF-5E8A-43E9-A7D0-96A8D07CAE90}"/>
    <hyperlink ref="U36" r:id="rId35" xr:uid="{FDAEE168-2906-4CA8-9EEC-7A3B678E55B0}"/>
    <hyperlink ref="U37" r:id="rId36" xr:uid="{93FDA280-2ADC-44ED-97D2-4CD9E60458C1}"/>
    <hyperlink ref="U38" r:id="rId37" xr:uid="{39D1A2B7-4FEA-4AAF-9F6B-35FCBF820471}"/>
    <hyperlink ref="U39" r:id="rId38" xr:uid="{778D6646-6AE0-4584-987B-2E2102573C4B}"/>
    <hyperlink ref="U40" r:id="rId39" xr:uid="{16EF0671-A72B-44E6-AFD6-0EBE7D3D6488}"/>
    <hyperlink ref="U41" r:id="rId40" xr:uid="{4EE011AB-218F-41C2-94D5-2BE377999CDE}"/>
    <hyperlink ref="U42" r:id="rId41" xr:uid="{D93E82A7-A7F5-4CE6-A634-2E1C118C8EF4}"/>
    <hyperlink ref="U43" r:id="rId42" xr:uid="{561D2B21-734D-41D5-BB0F-07A69830A955}"/>
    <hyperlink ref="U44" r:id="rId43" xr:uid="{32A48E97-8968-464A-A976-A7DA46FA5BE0}"/>
    <hyperlink ref="U45" r:id="rId44" xr:uid="{691379A1-EFCE-4C98-BA84-3565A312B827}"/>
    <hyperlink ref="U46" r:id="rId45" xr:uid="{97F1BC73-D3C7-43F4-A9F8-B85887FF5243}"/>
    <hyperlink ref="U47" r:id="rId46" xr:uid="{09FD685C-84D5-4418-AE10-141C735645E6}"/>
    <hyperlink ref="U48" r:id="rId47" xr:uid="{D47B6512-1CBE-4C7A-BF78-0D5A8641DE0C}"/>
    <hyperlink ref="U49" r:id="rId48" xr:uid="{1A4027A3-884F-4AD6-9CDF-F3653B9CB6B9}"/>
    <hyperlink ref="U50" r:id="rId49" xr:uid="{ED31B3D5-BC6D-45C3-9FA9-F8A10D87E7C6}"/>
    <hyperlink ref="U51" r:id="rId50" xr:uid="{9A747138-67AB-4479-9538-A6E17F1FCF38}"/>
    <hyperlink ref="U52" r:id="rId51" xr:uid="{22AEDE19-8729-406D-8B23-34FAB6EDAB28}"/>
    <hyperlink ref="U53" r:id="rId52" xr:uid="{FF04035E-C7EE-4A03-BA80-8BDDF04779B1}"/>
    <hyperlink ref="U54" r:id="rId53" xr:uid="{20ED79F4-52B2-4DE3-B5D3-F1B25143E92F}"/>
    <hyperlink ref="U55" r:id="rId54" xr:uid="{6262C89D-D8E8-4F8F-AD6E-1081637F9561}"/>
    <hyperlink ref="U56" r:id="rId55" xr:uid="{78BBBA47-B7D2-4F49-B0FB-B842C6854D0B}"/>
    <hyperlink ref="U57" r:id="rId56" xr:uid="{964195D0-15C1-4ECD-888E-2DEAEDBEE5C2}"/>
    <hyperlink ref="U58" r:id="rId57" xr:uid="{6DCA452B-928F-4E38-A29A-7D4DA0CCBDDB}"/>
    <hyperlink ref="U59" r:id="rId58" xr:uid="{662C1B45-360C-4F14-873C-401C372AEF2D}"/>
    <hyperlink ref="U60" r:id="rId59" xr:uid="{E8A1FD13-91C6-4FF8-9D3F-473E23D212FE}"/>
    <hyperlink ref="U61" r:id="rId60" xr:uid="{2FC03943-7537-4DF6-B1C0-548ACD5B79F1}"/>
    <hyperlink ref="U62" r:id="rId61" xr:uid="{B67A6B8F-C657-4A5E-81E8-08F6EA4670F9}"/>
    <hyperlink ref="U63" r:id="rId62" xr:uid="{5A6007A8-0F09-4DF9-B903-55C0F78750F2}"/>
    <hyperlink ref="U64" r:id="rId63" xr:uid="{DD8BF2F8-1DF9-416E-8A32-F3B475F5BCD2}"/>
    <hyperlink ref="U65" r:id="rId64" xr:uid="{DCD3440B-142E-4E36-B87C-E740D3F30B5A}"/>
    <hyperlink ref="U66" r:id="rId65" xr:uid="{C43E7A27-B7C7-4FC6-A931-801499815A8D}"/>
    <hyperlink ref="U67" r:id="rId66" xr:uid="{C71F26A5-A88C-4315-ACF0-0DA1D7D5ABAF}"/>
    <hyperlink ref="U68" r:id="rId67" xr:uid="{89D6A402-A269-4BCD-B630-FE035BF1B37E}"/>
    <hyperlink ref="U69" r:id="rId68" xr:uid="{6C01B2BB-95FE-44DE-A661-2E5087450B0B}"/>
    <hyperlink ref="U70" r:id="rId69" xr:uid="{EF0AD06D-879C-4677-B063-8B92D1DA3CEB}"/>
    <hyperlink ref="U71" r:id="rId70" xr:uid="{E188806F-A235-406A-B0A3-6627FFF6EAE9}"/>
    <hyperlink ref="U72" r:id="rId71" xr:uid="{EDF26C23-7A44-4580-B2D6-AD5C861FB707}"/>
    <hyperlink ref="U73" r:id="rId72" xr:uid="{A0767434-A394-4570-82B7-2611585B72FE}"/>
    <hyperlink ref="U74" r:id="rId73" xr:uid="{09EC2507-5AF6-41FE-B98E-8FE0DE57E386}"/>
    <hyperlink ref="U75" r:id="rId74" xr:uid="{9414E7DF-3AC4-4D3A-9405-D9E33302944F}"/>
    <hyperlink ref="U76" r:id="rId75" xr:uid="{BD7D5621-120A-42DD-8463-CC25655AD80C}"/>
    <hyperlink ref="U77" r:id="rId76" xr:uid="{495D1127-1607-4DF4-BE4B-915EFF58A9A7}"/>
    <hyperlink ref="U78" r:id="rId77" xr:uid="{7CD98BF9-C724-4389-931B-063373FF23EF}"/>
    <hyperlink ref="U79" r:id="rId78" xr:uid="{B05A9AF2-AC54-49F9-AF37-51A9654D2220}"/>
    <hyperlink ref="U80" r:id="rId79" xr:uid="{59ECAEB6-B75C-45FC-A8F1-2769EE28CF2E}"/>
    <hyperlink ref="U81" r:id="rId80" xr:uid="{6712A1BF-FBF9-4666-BC66-4292DCB32CC4}"/>
    <hyperlink ref="U82" r:id="rId81" xr:uid="{B197FBB4-A6F7-4674-B0D2-56AE550536B3}"/>
    <hyperlink ref="U83" r:id="rId82" xr:uid="{C1DD0FF4-BDAE-48AF-BB1D-61BCBF20A83F}"/>
    <hyperlink ref="U84" r:id="rId83" xr:uid="{6484F4D6-2709-4B50-B897-A341C8EBB063}"/>
    <hyperlink ref="U85" r:id="rId84" xr:uid="{AE9B3D4A-6CD9-4194-9500-BD6353AC3E8D}"/>
    <hyperlink ref="U86" r:id="rId85" xr:uid="{100FD4DE-357B-4052-85CE-2DCA75C088D2}"/>
    <hyperlink ref="U87" r:id="rId86" xr:uid="{B6B7D30C-68D2-4F94-BFEE-6E5D3C412AF9}"/>
    <hyperlink ref="U88" r:id="rId87" xr:uid="{DC5ECB65-1B9C-4BA6-9A39-DCF15C8AF5EE}"/>
    <hyperlink ref="U89" r:id="rId88" xr:uid="{0BDFC275-36DC-49CD-9F11-172392B98358}"/>
    <hyperlink ref="U90" r:id="rId89" xr:uid="{DEA6F301-1C8D-4493-AD1F-41374C2B13A8}"/>
    <hyperlink ref="U91" r:id="rId90" xr:uid="{621F0E7C-7B1B-421D-9559-294025716CD2}"/>
    <hyperlink ref="U92" r:id="rId91" xr:uid="{FF7E6326-3FF5-4877-943F-2747FB92156E}"/>
    <hyperlink ref="U93" r:id="rId92" xr:uid="{7114D74B-BB00-4E09-9FF2-5F4F349FE283}"/>
    <hyperlink ref="U94" r:id="rId93" xr:uid="{882664C8-EBEE-419A-8073-FE3624552595}"/>
    <hyperlink ref="U95" r:id="rId94" xr:uid="{75FB93E0-7DFC-4CDF-B38A-B6B24DCFD708}"/>
    <hyperlink ref="U96" r:id="rId95" xr:uid="{A85C75BF-39AB-4E51-8CCD-44ACD71079F1}"/>
    <hyperlink ref="U97" r:id="rId96" xr:uid="{BEA0BBFF-6C3D-481A-9AB5-4C79A3AEBFFC}"/>
    <hyperlink ref="U98" r:id="rId97" xr:uid="{1D5D8B70-0264-4553-A863-F00FA6980302}"/>
    <hyperlink ref="U99" r:id="rId98" xr:uid="{17DFAE42-FA11-44E2-82B4-02312E805ACE}"/>
    <hyperlink ref="U100" r:id="rId99" xr:uid="{4EB8E400-B314-4EA4-A532-65DAF8DDEE19}"/>
    <hyperlink ref="U101" r:id="rId100" xr:uid="{EF78B464-2979-4CD4-A538-390C648E9E2C}"/>
    <hyperlink ref="U102" r:id="rId101" xr:uid="{3206612D-E4E6-479C-AC33-DC9B9EC04AC1}"/>
    <hyperlink ref="U103" r:id="rId102" xr:uid="{374080F0-61DC-4733-A017-56FC0F981F1F}"/>
    <hyperlink ref="U104" r:id="rId103" xr:uid="{3F7CF015-D3BC-4907-B5E9-4209F81A096B}"/>
    <hyperlink ref="U105" r:id="rId104" xr:uid="{EF3E834D-D85F-4FE0-BD31-437C56D07D17}"/>
    <hyperlink ref="U106" r:id="rId105" xr:uid="{E99F5F44-CED5-4738-9195-1B079AD4E65A}"/>
    <hyperlink ref="U107" r:id="rId106" xr:uid="{15F68A88-FD01-4D17-9E66-1C5D22ED060F}"/>
    <hyperlink ref="U108" r:id="rId107" xr:uid="{D0B8A7B9-94BD-4003-AEAE-BE13046AE71A}"/>
    <hyperlink ref="U109" r:id="rId108" xr:uid="{D62F4A54-3923-462D-A187-86F43455150A}"/>
    <hyperlink ref="U110" r:id="rId109" xr:uid="{D9D21DCF-C2D6-4F4A-902C-8219EF9C207B}"/>
    <hyperlink ref="U111" r:id="rId110" xr:uid="{47D80866-FFE6-47EC-B00C-9DF815C1C93A}"/>
    <hyperlink ref="U112" r:id="rId111" xr:uid="{64A2831E-2FE5-41B8-B1C4-453C109CE3B8}"/>
    <hyperlink ref="U113" r:id="rId112" xr:uid="{32B5307D-E411-4B09-A58A-B7B60CA9B80D}"/>
    <hyperlink ref="U114" r:id="rId113" xr:uid="{23071E07-780B-46DA-8470-C7C3112ABBD1}"/>
    <hyperlink ref="U115" r:id="rId114" xr:uid="{FE338316-A952-4047-91B8-FF3795A37F3E}"/>
    <hyperlink ref="U116" r:id="rId115" xr:uid="{55D3A75E-F8F8-429D-824D-E4E828515E17}"/>
    <hyperlink ref="U117" r:id="rId116" xr:uid="{0B5BD685-4654-4969-8A61-84B5BFC0A8FA}"/>
    <hyperlink ref="U118" r:id="rId117" xr:uid="{830FD623-3ADC-410C-9AB0-99646F69461A}"/>
    <hyperlink ref="U119" r:id="rId118" xr:uid="{5EC35288-BFD0-4250-91FD-B2470BDD9FA5}"/>
    <hyperlink ref="U120" r:id="rId119" xr:uid="{1CCC4632-8DEA-45FF-8998-334D62927725}"/>
    <hyperlink ref="U121" r:id="rId120" xr:uid="{5E303483-2356-4B0E-9C42-0509AC2D72AC}"/>
    <hyperlink ref="U122" r:id="rId121" xr:uid="{E9496020-DF8C-49A0-8DEF-C1E306860875}"/>
    <hyperlink ref="U123" r:id="rId122" xr:uid="{A0CB4F64-8E6B-4588-B697-E222F6B74783}"/>
    <hyperlink ref="U124" r:id="rId123" xr:uid="{62A55262-00B8-4CD3-8941-706115BE7A4C}"/>
    <hyperlink ref="U125" r:id="rId124" xr:uid="{CED80F0B-8850-403A-AAD9-0FF1680455F0}"/>
    <hyperlink ref="U126" r:id="rId125" xr:uid="{06EDDCDB-609E-468B-8EEA-6579CDD54DE9}"/>
    <hyperlink ref="U127" r:id="rId126" xr:uid="{073812BA-AA73-4ED3-9B27-E826C20CD6DC}"/>
    <hyperlink ref="U128" r:id="rId127" xr:uid="{460C4517-246B-4784-B30D-26AF55D350D2}"/>
    <hyperlink ref="U129" r:id="rId128" xr:uid="{852C12D5-9CB6-4EB8-8436-F7FB9A1CEB13}"/>
    <hyperlink ref="U130" r:id="rId129" xr:uid="{81A97406-F743-4828-BC1F-9916C6D265EF}"/>
    <hyperlink ref="U131" r:id="rId130" xr:uid="{B0847E32-3383-4526-934C-61635069EEB1}"/>
    <hyperlink ref="U132" r:id="rId131" xr:uid="{0973DC55-12F9-46B7-9036-F9361FCE0721}"/>
    <hyperlink ref="U133" r:id="rId132" xr:uid="{A54048D4-6B9C-4524-8F62-0F8ED28CE3B4}"/>
    <hyperlink ref="U134" r:id="rId133" xr:uid="{5E99621E-F089-40D1-B000-F55B000A1BEB}"/>
    <hyperlink ref="U135" r:id="rId134" xr:uid="{9ED82FE5-E6F5-4963-9713-D6C71844ED51}"/>
    <hyperlink ref="U136" r:id="rId135" xr:uid="{2C560794-7F6C-496C-B2E6-D6AE75F32E88}"/>
    <hyperlink ref="U137" r:id="rId136" xr:uid="{2F319E75-1A10-42D6-98B5-C840B4E9B191}"/>
    <hyperlink ref="U138" r:id="rId137" xr:uid="{AFF5F825-3DE3-4F98-B5C5-0670B43593A3}"/>
    <hyperlink ref="U139" r:id="rId138" xr:uid="{BB2A81AC-A89A-419C-B3F4-95F32CEBAD86}"/>
    <hyperlink ref="U140" r:id="rId139" xr:uid="{473D542A-B623-4390-98CC-2E3ED383D493}"/>
    <hyperlink ref="U141" r:id="rId140" xr:uid="{65B04F3D-5228-44E2-8D53-6EF9CDD004C2}"/>
    <hyperlink ref="U142" r:id="rId141" xr:uid="{D10F7D7B-2C69-4E50-951E-F92E44FECA86}"/>
    <hyperlink ref="U143" r:id="rId142" xr:uid="{EC60178F-112D-4ED4-8CE8-6086DDE55FBE}"/>
    <hyperlink ref="U144" r:id="rId143" xr:uid="{99748FF2-EF74-4469-A188-A0311E7EBA1A}"/>
    <hyperlink ref="U145" r:id="rId144" xr:uid="{D1088A56-B996-4CC0-B133-DD3FB21D8AD6}"/>
    <hyperlink ref="U146" r:id="rId145" xr:uid="{B4827FC4-9F10-40B2-8237-65E5A0CBD688}"/>
    <hyperlink ref="U147" r:id="rId146" xr:uid="{E8B54198-7EEE-4512-A012-5B46D6E12C19}"/>
    <hyperlink ref="U148" r:id="rId147" xr:uid="{D2E6099D-3C17-4C0A-A7AC-E38FE00AE6A0}"/>
    <hyperlink ref="U149" r:id="rId148" xr:uid="{E70170C6-2626-4E1C-9B4E-2D740EEFA273}"/>
    <hyperlink ref="U150" r:id="rId149" xr:uid="{8E4167F8-CFC7-4A4D-B0AB-20B662A9558A}"/>
    <hyperlink ref="U151" r:id="rId150" xr:uid="{3AB648B1-393F-4E25-ABA0-83DDCF48B47B}"/>
    <hyperlink ref="U152" r:id="rId151" xr:uid="{3BD49A36-3C33-4327-A6C2-32FDB5548529}"/>
    <hyperlink ref="U153" r:id="rId152" xr:uid="{AD407A9D-FCBE-4D5C-84E0-46171CB0C9B8}"/>
    <hyperlink ref="U154" r:id="rId153" xr:uid="{ED6C8707-90B9-4459-B281-FF6FA55D01EC}"/>
    <hyperlink ref="U155" r:id="rId154" xr:uid="{CD5A51E5-0F3B-4BA7-8A7E-59A1C38C6073}"/>
    <hyperlink ref="U156" r:id="rId155" xr:uid="{2A6F2F23-120D-40F3-A297-26BB30EF3878}"/>
    <hyperlink ref="U157" r:id="rId156" xr:uid="{DF615772-1441-4DAC-B6AC-88A50DFECE40}"/>
    <hyperlink ref="U158" r:id="rId157" xr:uid="{F4F8A3F6-3D47-4B95-8762-3AB2ED208613}"/>
    <hyperlink ref="U159" r:id="rId158" xr:uid="{BDDC5576-6834-4F28-93EE-BA1F7EE1587C}"/>
    <hyperlink ref="U160" r:id="rId159" xr:uid="{64077F6B-0C19-41AF-BEA5-B2C7DC70E30E}"/>
    <hyperlink ref="U161" r:id="rId160" xr:uid="{C047B1FB-1802-4FAE-A75A-395140854875}"/>
    <hyperlink ref="U162" r:id="rId161" xr:uid="{EECA099F-AB77-474D-B1B6-D9464FBE5A47}"/>
    <hyperlink ref="U163" r:id="rId162" xr:uid="{93F713F6-03DF-492F-B6A3-8BDECC834D41}"/>
    <hyperlink ref="U164" r:id="rId163" xr:uid="{EF2D439C-D78C-44C6-920C-CFDA1D52F546}"/>
    <hyperlink ref="U165" r:id="rId164" xr:uid="{A00BE01C-05F9-4237-BB63-85C2EA3A11DA}"/>
    <hyperlink ref="U166" r:id="rId165" xr:uid="{0B99270D-798C-444F-A9BA-4B989B3883B1}"/>
    <hyperlink ref="U167" r:id="rId166" xr:uid="{630DE5A9-F403-44D5-BD79-9CCC906EE95E}"/>
    <hyperlink ref="U168" r:id="rId167" xr:uid="{D25D6E5A-629A-4D9D-AACC-7FEC2D389E25}"/>
    <hyperlink ref="U169" r:id="rId168" xr:uid="{7151E55C-7518-4C34-8E61-7E33D6201093}"/>
    <hyperlink ref="U170" r:id="rId169" xr:uid="{5BBF3038-2131-4CD0-8CAF-336A0636B898}"/>
    <hyperlink ref="U171" r:id="rId170" xr:uid="{9A1BFD1B-A272-4B57-B432-160105DD026D}"/>
    <hyperlink ref="U172" r:id="rId171" xr:uid="{767E5A43-82E3-4C67-9013-BC6DB834CEFE}"/>
    <hyperlink ref="U173" r:id="rId172" xr:uid="{D78ED482-388A-4CD6-A84C-DB1AE062C2E0}"/>
    <hyperlink ref="U174" r:id="rId173" xr:uid="{C5483754-E054-44ED-B961-7D33F8ED3952}"/>
    <hyperlink ref="U175" r:id="rId174" xr:uid="{6F3686AA-24F1-494A-AAD6-9E25E5028E06}"/>
    <hyperlink ref="AE1" r:id="rId175" xr:uid="{21A40F33-2C10-4F8F-95D0-0DBAE920B0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B7F08-1B6A-41C9-AD60-0BE25A8155A6}">
  <dimension ref="A1:Y1000"/>
  <sheetViews>
    <sheetView workbookViewId="0">
      <pane ySplit="1" topLeftCell="A2" activePane="bottomLeft" state="frozen"/>
      <selection pane="bottomLeft" activeCell="D2" sqref="D2"/>
    </sheetView>
  </sheetViews>
  <sheetFormatPr defaultRowHeight="18.75" x14ac:dyDescent="0.4"/>
  <cols>
    <col min="1" max="1" width="10" style="4" bestFit="1" customWidth="1"/>
    <col min="2" max="3" width="9" style="4"/>
    <col min="4" max="6" width="9.125" style="4" bestFit="1" customWidth="1"/>
    <col min="7" max="7" width="9" style="4"/>
    <col min="8" max="21" width="9.125" style="16" bestFit="1" customWidth="1"/>
    <col min="22" max="24" width="9" style="16"/>
    <col min="25" max="16384" width="9" style="4"/>
  </cols>
  <sheetData>
    <row r="1" spans="1:25" ht="50.25" thickBot="1" x14ac:dyDescent="0.45">
      <c r="A1" s="14" t="s">
        <v>40</v>
      </c>
      <c r="B1" s="14" t="s">
        <v>41</v>
      </c>
      <c r="C1" s="14" t="s">
        <v>42</v>
      </c>
      <c r="D1" s="14" t="s">
        <v>43</v>
      </c>
      <c r="E1" s="14" t="s">
        <v>0</v>
      </c>
      <c r="F1" s="14" t="s">
        <v>44</v>
      </c>
      <c r="G1" s="14" t="s">
        <v>45</v>
      </c>
      <c r="H1" s="15" t="s">
        <v>46</v>
      </c>
      <c r="I1" s="15" t="s">
        <v>47</v>
      </c>
      <c r="J1" s="15" t="s">
        <v>48</v>
      </c>
      <c r="K1" s="15" t="s">
        <v>49</v>
      </c>
      <c r="L1" s="15" t="s">
        <v>50</v>
      </c>
      <c r="M1" s="15" t="s">
        <v>51</v>
      </c>
      <c r="N1" s="15" t="s">
        <v>52</v>
      </c>
      <c r="O1" s="15" t="s">
        <v>53</v>
      </c>
      <c r="P1" s="15" t="s">
        <v>54</v>
      </c>
      <c r="Q1" s="15" t="s">
        <v>55</v>
      </c>
      <c r="R1" s="15" t="s">
        <v>56</v>
      </c>
      <c r="S1" s="15" t="s">
        <v>57</v>
      </c>
      <c r="T1" s="15" t="s">
        <v>58</v>
      </c>
      <c r="U1" s="15" t="s">
        <v>59</v>
      </c>
      <c r="V1" s="15" t="s">
        <v>60</v>
      </c>
      <c r="W1" s="15" t="s">
        <v>61</v>
      </c>
      <c r="X1" s="15" t="s">
        <v>62</v>
      </c>
      <c r="Y1" s="14" t="s">
        <v>30</v>
      </c>
    </row>
    <row r="2" spans="1:25" ht="75.75" thickBot="1" x14ac:dyDescent="0.5">
      <c r="A2" s="6">
        <v>43108</v>
      </c>
      <c r="B2" s="10" t="s">
        <v>63</v>
      </c>
      <c r="C2" s="10" t="s">
        <v>64</v>
      </c>
      <c r="D2" s="5">
        <v>1</v>
      </c>
      <c r="E2" s="5">
        <v>9</v>
      </c>
      <c r="F2" s="7">
        <v>0</v>
      </c>
      <c r="G2" s="10"/>
      <c r="H2" s="7">
        <f>IF(MATCH($E2,リサーチシート!$A:$A,0),INDEX(リサーチシート!E:E, MATCH($E2,リサーチシート!$A:$A,0), 0),0)</f>
        <v>34430</v>
      </c>
      <c r="I2" s="7">
        <f>IF(MATCH($E2,リサーチシート!$A:$A,0),INDEX(リサーチシート!G:G, MATCH($E2,リサーチシート!$A:$A,0), 0),0)</f>
        <v>15601</v>
      </c>
      <c r="J2" s="7">
        <f>IF(MATCH($E2,リサーチシート!$A:$A,0),INDEX(リサーチシート!H:H, MATCH($E2,リサーチシート!$A:$A,0), 0),0)</f>
        <v>0</v>
      </c>
      <c r="K2" s="8">
        <f>IF(MATCH($E2,リサーチシート!$A:$A,0),INDEX(リサーチシート!I:I, MATCH($E2,リサーチシート!$A:$A,0), 0),0)</f>
        <v>0</v>
      </c>
      <c r="L2" s="7">
        <f>IF(MATCH($E2,リサーチシート!$A:$A,0),INDEX(リサーチシート!J:J, MATCH($E2,リサーチシート!$A:$A,0), 0),0)</f>
        <v>0</v>
      </c>
      <c r="M2" s="8">
        <f>IF(MATCH($E2,リサーチシート!$A:$A,0),INDEX(リサーチシート!K:K, MATCH($E2,リサーチシート!$A:$A,0), 0),0)</f>
        <v>0</v>
      </c>
      <c r="N2" s="7">
        <f>IF(MATCH($E2,リサーチシート!$A:$A,0),INDEX(リサーチシート!L:L, MATCH($E2,リサーチシート!$A:$A,0), 0),0)</f>
        <v>0</v>
      </c>
      <c r="O2" s="7">
        <f>(I2-J2)+J2*K2+L2*M2-N2</f>
        <v>15601</v>
      </c>
      <c r="P2" s="7">
        <f>D2*I2</f>
        <v>15601</v>
      </c>
      <c r="Q2" s="7">
        <f>IF(MATCH($E2,リサーチシート!$A:$A,0),INDEX(リサーチシート!M:M, MATCH($E2,リサーチシート!$A:$A,0), 0),0)</f>
        <v>15746</v>
      </c>
      <c r="R2" s="9">
        <f>IF(MATCH($E2,リサーチシート!$A:$A,0),INDEX(リサーチシート!N:N, MATCH($E2,リサーチシート!$A:$A,0), 0),0)</f>
        <v>0.45733372059250654</v>
      </c>
      <c r="S2" s="7">
        <f>(INDEX(リサーチシート!F:F, MATCH($E2,リサーチシート!$A:$A,0))-O2)*D2</f>
        <v>15746</v>
      </c>
      <c r="T2" s="7">
        <f>IF(MATCH($E2,リサーチシート!$A:$A,0),INDEX(リサーチシート!E:E, MATCH($E2,リサーチシート!$A:$A,0), 0),0)*D2</f>
        <v>34430</v>
      </c>
      <c r="U2" s="11" t="e">
        <f>IF(MATCH($E2,リサーチシート!$A:$A,0),HYPERLINK(#REF!&amp;"&amp;range=A"&amp;MATCH($E2,リサーチシート!$A:$A,0), INDEX(リサーチシート!T:T, MATCH($E2,リサーチシート!$A:$A,0), 0)),0)</f>
        <v>#REF!</v>
      </c>
      <c r="V2" s="11" t="str">
        <f>IF(MATCH($E2,リサーチシート!$A:$A,0),INDEX(リサーチシート!U:U, MATCH($E2,リサーチシート!$A:$A,0), 0),0)</f>
        <v>http://mnrate.com/item/aid/</v>
      </c>
      <c r="W2" s="10" t="str">
        <f>IF(MATCH($E2,リサーチシート!$A:$A,0),INDEX(リサーチシート!V:V, MATCH($E2,リサーチシート!$A:$A,0), 0),0)</f>
        <v>https://</v>
      </c>
      <c r="X2" s="10" t="str">
        <f>IF(MATCH($E2,リサーチシート!$A:$A,0),INDEX(リサーチシート!W:W, MATCH($E2,リサーチシート!$A:$A,0), 0),0)</f>
        <v>YYYYY</v>
      </c>
      <c r="Y2" s="10"/>
    </row>
    <row r="3" spans="1:25" ht="75.75" thickBot="1" x14ac:dyDescent="0.5">
      <c r="A3" s="6">
        <v>43108</v>
      </c>
      <c r="B3" s="10" t="s">
        <v>63</v>
      </c>
      <c r="C3" s="10" t="s">
        <v>64</v>
      </c>
      <c r="D3" s="5">
        <v>3</v>
      </c>
      <c r="E3" s="5">
        <v>8</v>
      </c>
      <c r="F3" s="7">
        <v>0</v>
      </c>
      <c r="G3" s="10"/>
      <c r="H3" s="7">
        <f>IF(MATCH($E3,リサーチシート!$A:$A,0),INDEX(リサーチシート!E:E, MATCH($E3,リサーチシート!$A:$A,0), 0),0)</f>
        <v>2877</v>
      </c>
      <c r="I3" s="7">
        <f>IF(MATCH($E3,リサーチシート!$A:$A,0),INDEX(リサーチシート!G:G, MATCH($E3,リサーチシート!$A:$A,0), 0),0)</f>
        <v>2000</v>
      </c>
      <c r="J3" s="7">
        <f>IF(MATCH($E3,リサーチシート!$A:$A,0),INDEX(リサーチシート!H:H, MATCH($E3,リサーチシート!$A:$A,0), 0),0)</f>
        <v>2000</v>
      </c>
      <c r="K3" s="8">
        <f>IF(MATCH($E3,リサーチシート!$A:$A,0),INDEX(リサーチシート!I:I, MATCH($E3,リサーチシート!$A:$A,0), 0),0)</f>
        <v>0.9</v>
      </c>
      <c r="L3" s="7">
        <f>IF(MATCH($E3,リサーチシート!$A:$A,0),INDEX(リサーチシート!J:J, MATCH($E3,リサーチシート!$A:$A,0), 0),0)</f>
        <v>0</v>
      </c>
      <c r="M3" s="8">
        <f>IF(MATCH($E3,リサーチシート!$A:$A,0),INDEX(リサーチシート!K:K, MATCH($E3,リサーチシート!$A:$A,0), 0),0)</f>
        <v>0</v>
      </c>
      <c r="N3" s="7">
        <f>IF(MATCH($E3,リサーチシート!$A:$A,0),INDEX(リサーチシート!L:L, MATCH($E3,リサーチシート!$A:$A,0), 0),0)</f>
        <v>20</v>
      </c>
      <c r="O3" s="7">
        <f t="shared" ref="O3:O66" si="0">(I3-J3)+J3*K3+L3*M3-N3</f>
        <v>1780</v>
      </c>
      <c r="P3" s="7">
        <f t="shared" ref="P3:P66" si="1">D3*I3</f>
        <v>6000</v>
      </c>
      <c r="Q3" s="7">
        <f>IF(MATCH($E3,リサーチシート!$A:$A,0),INDEX(リサーチシート!M:M, MATCH($E3,リサーチシート!$A:$A,0), 0),0)</f>
        <v>479.99999999999994</v>
      </c>
      <c r="R3" s="9">
        <f>IF(MATCH($E3,リサーチシート!$A:$A,0),INDEX(リサーチシート!N:N, MATCH($E3,リサーチシート!$A:$A,0), 0),0)</f>
        <v>0.16684045881126172</v>
      </c>
      <c r="S3" s="7">
        <f>(INDEX(リサーチシート!F:F, MATCH($E3,リサーチシート!$A:$A,0))-O3)*D3</f>
        <v>1440</v>
      </c>
      <c r="T3" s="7">
        <f>IF(MATCH($E3,リサーチシート!$A:$A,0),INDEX(リサーチシート!E:E, MATCH($E3,リサーチシート!$A:$A,0), 0),0)*D3</f>
        <v>8631</v>
      </c>
      <c r="U3" s="11" t="e">
        <f>IF(MATCH($E3,リサーチシート!$A:$A,0),HYPERLINK(#REF!&amp;"&amp;range=A"&amp;MATCH($E3,リサーチシート!$A:$A,0), INDEX(リサーチシート!T:T, MATCH($E3,リサーチシート!$A:$A,0), 0)),0)</f>
        <v>#REF!</v>
      </c>
      <c r="V3" s="11" t="str">
        <f>IF(MATCH($E3,リサーチシート!$A:$A,0),INDEX(リサーチシート!U:U, MATCH($E3,リサーチシート!$A:$A,0), 0),0)</f>
        <v>http://mnrate.com/item/aid/</v>
      </c>
      <c r="W3" s="10" t="str">
        <f>IF(MATCH($E3,リサーチシート!$A:$A,0),INDEX(リサーチシート!V:V, MATCH($E3,リサーチシート!$A:$A,0), 0),0)</f>
        <v>https://</v>
      </c>
      <c r="X3" s="10" t="str">
        <f>IF(MATCH($E3,リサーチシート!$A:$A,0),INDEX(リサーチシート!W:W, MATCH($E3,リサーチシート!$A:$A,0), 0),0)</f>
        <v>YYYYY</v>
      </c>
      <c r="Y3" s="10"/>
    </row>
    <row r="4" spans="1:25" ht="75.75" thickBot="1" x14ac:dyDescent="0.5">
      <c r="A4" s="6">
        <v>43108</v>
      </c>
      <c r="B4" s="10" t="s">
        <v>63</v>
      </c>
      <c r="C4" s="10" t="s">
        <v>64</v>
      </c>
      <c r="D4" s="5">
        <v>3</v>
      </c>
      <c r="E4" s="5">
        <v>10</v>
      </c>
      <c r="F4" s="7">
        <v>0</v>
      </c>
      <c r="G4" s="10"/>
      <c r="H4" s="7">
        <f>IF(MATCH($E4,リサーチシート!$A:$A,0),INDEX(リサーチシート!E:E, MATCH($E4,リサーチシート!$A:$A,0), 0),0)</f>
        <v>7777</v>
      </c>
      <c r="I4" s="7">
        <f>IF(MATCH($E4,リサーチシート!$A:$A,0),INDEX(リサーチシート!G:G, MATCH($E4,リサーチシート!$A:$A,0), 0),0)</f>
        <v>5389</v>
      </c>
      <c r="J4" s="7">
        <f>IF(MATCH($E4,リサーチシート!$A:$A,0),INDEX(リサーチシート!H:H, MATCH($E4,リサーチシート!$A:$A,0), 0),0)</f>
        <v>5389</v>
      </c>
      <c r="K4" s="8">
        <f>IF(MATCH($E4,リサーチシート!$A:$A,0),INDEX(リサーチシート!I:I, MATCH($E4,リサーチシート!$A:$A,0), 0),0)</f>
        <v>0.9</v>
      </c>
      <c r="L4" s="7">
        <f>IF(MATCH($E4,リサーチシート!$A:$A,0),INDEX(リサーチシート!J:J, MATCH($E4,リサーチシート!$A:$A,0), 0),0)</f>
        <v>0</v>
      </c>
      <c r="M4" s="8">
        <f>IF(MATCH($E4,リサーチシート!$A:$A,0),INDEX(リサーチシート!K:K, MATCH($E4,リサーチシート!$A:$A,0), 0),0)</f>
        <v>0</v>
      </c>
      <c r="N4" s="7">
        <f>IF(MATCH($E4,リサーチシート!$A:$A,0),INDEX(リサーチシート!L:L, MATCH($E4,リサーチシート!$A:$A,0), 0),0)</f>
        <v>269</v>
      </c>
      <c r="O4" s="7">
        <f t="shared" si="0"/>
        <v>4581.1000000000004</v>
      </c>
      <c r="P4" s="7">
        <f t="shared" si="1"/>
        <v>16167</v>
      </c>
      <c r="Q4" s="7">
        <f>IF(MATCH($E4,リサーチシート!$A:$A,0),INDEX(リサーチシート!M:M, MATCH($E4,リサーチシート!$A:$A,0), 0),0)</f>
        <v>1854.8999999999999</v>
      </c>
      <c r="R4" s="9">
        <f>IF(MATCH($E4,リサーチシート!$A:$A,0),INDEX(リサーチシート!N:N, MATCH($E4,リサーチシート!$A:$A,0), 0),0)</f>
        <v>0.23851099395653849</v>
      </c>
      <c r="S4" s="7">
        <f>(INDEX(リサーチシート!F:F, MATCH($E4,リサーチシート!$A:$A,0))-O4)*D4</f>
        <v>5564.6999999999989</v>
      </c>
      <c r="T4" s="7">
        <f>IF(MATCH($E4,リサーチシート!$A:$A,0),INDEX(リサーチシート!E:E, MATCH($E4,リサーチシート!$A:$A,0), 0),0)*D4</f>
        <v>23331</v>
      </c>
      <c r="U4" s="11" t="e">
        <f>IF(MATCH($E4,リサーチシート!$A:$A,0),HYPERLINK(#REF!&amp;"&amp;range=A"&amp;MATCH($E4,リサーチシート!$A:$A,0), INDEX(リサーチシート!T:T, MATCH($E4,リサーチシート!$A:$A,0), 0)),0)</f>
        <v>#REF!</v>
      </c>
      <c r="V4" s="11" t="str">
        <f>IF(MATCH($E4,リサーチシート!$A:$A,0),INDEX(リサーチシート!U:U, MATCH($E4,リサーチシート!$A:$A,0), 0),0)</f>
        <v>http://mnrate.com/item/aid/</v>
      </c>
      <c r="W4" s="10" t="str">
        <f>IF(MATCH($E4,リサーチシート!$A:$A,0),INDEX(リサーチシート!V:V, MATCH($E4,リサーチシート!$A:$A,0), 0),0)</f>
        <v>https://</v>
      </c>
      <c r="X4" s="10" t="str">
        <f>IF(MATCH($E4,リサーチシート!$A:$A,0),INDEX(リサーチシート!W:W, MATCH($E4,リサーチシート!$A:$A,0), 0),0)</f>
        <v>YYYYY</v>
      </c>
      <c r="Y4" s="10"/>
    </row>
    <row r="5" spans="1:25" ht="75.75" thickBot="1" x14ac:dyDescent="0.5">
      <c r="A5" s="6">
        <v>43108</v>
      </c>
      <c r="B5" s="10" t="s">
        <v>63</v>
      </c>
      <c r="C5" s="10" t="s">
        <v>64</v>
      </c>
      <c r="D5" s="5">
        <v>1</v>
      </c>
      <c r="E5" s="5">
        <v>11</v>
      </c>
      <c r="F5" s="7">
        <v>0</v>
      </c>
      <c r="G5" s="10"/>
      <c r="H5" s="7">
        <f>IF(MATCH($E5,リサーチシート!$A:$A,0),INDEX(リサーチシート!E:E, MATCH($E5,リサーチシート!$A:$A,0), 0),0)</f>
        <v>11800</v>
      </c>
      <c r="I5" s="7">
        <f>IF(MATCH($E5,リサーチシート!$A:$A,0),INDEX(リサーチシート!G:G, MATCH($E5,リサーチシート!$A:$A,0), 0),0)</f>
        <v>6998</v>
      </c>
      <c r="J5" s="7">
        <f>IF(MATCH($E5,リサーチシート!$A:$A,0),INDEX(リサーチシート!H:H, MATCH($E5,リサーチシート!$A:$A,0), 0),0)</f>
        <v>0</v>
      </c>
      <c r="K5" s="8">
        <f>IF(MATCH($E5,リサーチシート!$A:$A,0),INDEX(リサーチシート!I:I, MATCH($E5,リサーチシート!$A:$A,0), 0),0)</f>
        <v>0</v>
      </c>
      <c r="L5" s="7">
        <f>IF(MATCH($E5,リサーチシート!$A:$A,0),INDEX(リサーチシート!J:J, MATCH($E5,リサーチシート!$A:$A,0), 0),0)</f>
        <v>0</v>
      </c>
      <c r="M5" s="8">
        <f>IF(MATCH($E5,リサーチシート!$A:$A,0),INDEX(リサーチシート!K:K, MATCH($E5,リサーチシート!$A:$A,0), 0),0)</f>
        <v>0</v>
      </c>
      <c r="N5" s="7">
        <f>IF(MATCH($E5,リサーチシート!$A:$A,0),INDEX(リサーチシート!L:L, MATCH($E5,リサーチシート!$A:$A,0), 0),0)</f>
        <v>0</v>
      </c>
      <c r="O5" s="7">
        <f t="shared" si="0"/>
        <v>6998</v>
      </c>
      <c r="P5" s="7">
        <f t="shared" si="1"/>
        <v>6998</v>
      </c>
      <c r="Q5" s="7">
        <f>IF(MATCH($E5,リサーチシート!$A:$A,0),INDEX(リサーチシート!M:M, MATCH($E5,リサーチシート!$A:$A,0), 0),0)</f>
        <v>3286</v>
      </c>
      <c r="R5" s="9">
        <f>IF(MATCH($E5,リサーチシート!$A:$A,0),INDEX(リサーチシート!N:N, MATCH($E5,リサーチシート!$A:$A,0), 0),0)</f>
        <v>0.27847457627118644</v>
      </c>
      <c r="S5" s="7">
        <f>(INDEX(リサーチシート!F:F, MATCH($E5,リサーチシート!$A:$A,0))-O5)*D5</f>
        <v>3286</v>
      </c>
      <c r="T5" s="7">
        <f>IF(MATCH($E5,リサーチシート!$A:$A,0),INDEX(リサーチシート!E:E, MATCH($E5,リサーチシート!$A:$A,0), 0),0)*D5</f>
        <v>11800</v>
      </c>
      <c r="U5" s="11" t="e">
        <f>IF(MATCH($E5,リサーチシート!$A:$A,0),HYPERLINK(#REF!&amp;"&amp;range=A"&amp;MATCH($E5,リサーチシート!$A:$A,0), INDEX(リサーチシート!T:T, MATCH($E5,リサーチシート!$A:$A,0), 0)),0)</f>
        <v>#REF!</v>
      </c>
      <c r="V5" s="11" t="str">
        <f>IF(MATCH($E5,リサーチシート!$A:$A,0),INDEX(リサーチシート!U:U, MATCH($E5,リサーチシート!$A:$A,0), 0),0)</f>
        <v>http://mnrate.com/item/aid/</v>
      </c>
      <c r="W5" s="10" t="str">
        <f>IF(MATCH($E5,リサーチシート!$A:$A,0),INDEX(リサーチシート!V:V, MATCH($E5,リサーチシート!$A:$A,0), 0),0)</f>
        <v>https://</v>
      </c>
      <c r="X5" s="10" t="str">
        <f>IF(MATCH($E5,リサーチシート!$A:$A,0),INDEX(リサーチシート!W:W, MATCH($E5,リサーチシート!$A:$A,0), 0),0)</f>
        <v>YYYYY</v>
      </c>
      <c r="Y5" s="10"/>
    </row>
    <row r="6" spans="1:25" ht="75.75" thickBot="1" x14ac:dyDescent="0.5">
      <c r="A6" s="6">
        <v>43110</v>
      </c>
      <c r="B6" s="10" t="s">
        <v>63</v>
      </c>
      <c r="C6" s="10" t="s">
        <v>64</v>
      </c>
      <c r="D6" s="5">
        <v>4</v>
      </c>
      <c r="E6" s="5">
        <v>13</v>
      </c>
      <c r="F6" s="7">
        <v>0</v>
      </c>
      <c r="G6" s="10"/>
      <c r="H6" s="7">
        <f>IF(MATCH($E6,リサーチシート!$A:$A,0),INDEX(リサーチシート!E:E, MATCH($E6,リサーチシート!$A:$A,0), 0),0)</f>
        <v>11500</v>
      </c>
      <c r="I6" s="7">
        <f>IF(MATCH($E6,リサーチシート!$A:$A,0),INDEX(リサーチシート!G:G, MATCH($E6,リサーチシート!$A:$A,0), 0),0)</f>
        <v>9250</v>
      </c>
      <c r="J6" s="7">
        <f>IF(MATCH($E6,リサーチシート!$A:$A,0),INDEX(リサーチシート!H:H, MATCH($E6,リサーチシート!$A:$A,0), 0),0)</f>
        <v>6908</v>
      </c>
      <c r="K6" s="8">
        <f>IF(MATCH($E6,リサーチシート!$A:$A,0),INDEX(リサーチシート!I:I, MATCH($E6,リサーチシート!$A:$A,0), 0),0)</f>
        <v>0.9</v>
      </c>
      <c r="L6" s="7">
        <f>IF(MATCH($E6,リサーチシート!$A:$A,0),INDEX(リサーチシート!J:J, MATCH($E6,リサーチシート!$A:$A,0), 0),0)</f>
        <v>0</v>
      </c>
      <c r="M6" s="8">
        <f>IF(MATCH($E6,リサーチシート!$A:$A,0),INDEX(リサーチシート!K:K, MATCH($E6,リサーチシート!$A:$A,0), 0),0)</f>
        <v>0</v>
      </c>
      <c r="N6" s="7">
        <f>IF(MATCH($E6,リサーチシート!$A:$A,0),INDEX(リサーチシート!L:L, MATCH($E6,リサーチシート!$A:$A,0), 0),0)</f>
        <v>0</v>
      </c>
      <c r="O6" s="7">
        <f t="shared" si="0"/>
        <v>8559.2000000000007</v>
      </c>
      <c r="P6" s="7">
        <f t="shared" si="1"/>
        <v>37000</v>
      </c>
      <c r="Q6" s="7">
        <f>IF(MATCH($E6,リサーチシート!$A:$A,0),INDEX(リサーチシート!M:M, MATCH($E6,リサーチシート!$A:$A,0), 0),0)</f>
        <v>1461.7999999999997</v>
      </c>
      <c r="R6" s="9">
        <f>IF(MATCH($E6,リサーチシート!$A:$A,0),INDEX(リサーチシート!N:N, MATCH($E6,リサーチシート!$A:$A,0), 0),0)</f>
        <v>0.12711304347826086</v>
      </c>
      <c r="S6" s="7">
        <f>(INDEX(リサーチシート!F:F, MATCH($E6,リサーチシート!$A:$A,0))-O6)*D6</f>
        <v>5847.1999999999971</v>
      </c>
      <c r="T6" s="7">
        <f>IF(MATCH($E6,リサーチシート!$A:$A,0),INDEX(リサーチシート!E:E, MATCH($E6,リサーチシート!$A:$A,0), 0),0)*D6</f>
        <v>46000</v>
      </c>
      <c r="U6" s="11" t="e">
        <f>IF(MATCH($E6,リサーチシート!$A:$A,0),HYPERLINK(#REF!&amp;"&amp;range=A"&amp;MATCH($E6,リサーチシート!$A:$A,0), INDEX(リサーチシート!T:T, MATCH($E6,リサーチシート!$A:$A,0), 0)),0)</f>
        <v>#REF!</v>
      </c>
      <c r="V6" s="11" t="str">
        <f>IF(MATCH($E6,リサーチシート!$A:$A,0),INDEX(リサーチシート!U:U, MATCH($E6,リサーチシート!$A:$A,0), 0),0)</f>
        <v>http://mnrate.com/item/aid/</v>
      </c>
      <c r="W6" s="10" t="str">
        <f>IF(MATCH($E6,リサーチシート!$A:$A,0),INDEX(リサーチシート!V:V, MATCH($E6,リサーチシート!$A:$A,0), 0),0)</f>
        <v>https://</v>
      </c>
      <c r="X6" s="10" t="str">
        <f>IF(MATCH($E6,リサーチシート!$A:$A,0),INDEX(リサーチシート!W:W, MATCH($E6,リサーチシート!$A:$A,0), 0),0)</f>
        <v>YYYYY</v>
      </c>
      <c r="Y6" s="10"/>
    </row>
    <row r="7" spans="1:25" ht="75.75" thickBot="1" x14ac:dyDescent="0.5">
      <c r="A7" s="6">
        <v>43110</v>
      </c>
      <c r="B7" s="10" t="s">
        <v>63</v>
      </c>
      <c r="C7" s="10" t="s">
        <v>64</v>
      </c>
      <c r="D7" s="5">
        <v>1</v>
      </c>
      <c r="E7" s="5">
        <v>23</v>
      </c>
      <c r="F7" s="7">
        <v>0</v>
      </c>
      <c r="G7" s="10"/>
      <c r="H7" s="7">
        <f>IF(MATCH($E7,リサーチシート!$A:$A,0),INDEX(リサーチシート!E:E, MATCH($E7,リサーチシート!$A:$A,0), 0),0)</f>
        <v>29970</v>
      </c>
      <c r="I7" s="7">
        <f>IF(MATCH($E7,リサーチシート!$A:$A,0),INDEX(リサーチシート!G:G, MATCH($E7,リサーチシート!$A:$A,0), 0),0)</f>
        <v>20520</v>
      </c>
      <c r="J7" s="7">
        <f>IF(MATCH($E7,リサーチシート!$A:$A,0),INDEX(リサーチシート!H:H, MATCH($E7,リサーチシート!$A:$A,0), 0),0)</f>
        <v>20520</v>
      </c>
      <c r="K7" s="8">
        <f>IF(MATCH($E7,リサーチシート!$A:$A,0),INDEX(リサーチシート!I:I, MATCH($E7,リサーチシート!$A:$A,0), 0),0)</f>
        <v>0.9</v>
      </c>
      <c r="L7" s="7">
        <f>IF(MATCH($E7,リサーチシート!$A:$A,0),INDEX(リサーチシート!J:J, MATCH($E7,リサーチシート!$A:$A,0), 0),0)</f>
        <v>0</v>
      </c>
      <c r="M7" s="8">
        <f>IF(MATCH($E7,リサーチシート!$A:$A,0),INDEX(リサーチシート!K:K, MATCH($E7,リサーチシート!$A:$A,0), 0),0)</f>
        <v>0</v>
      </c>
      <c r="N7" s="7">
        <f>IF(MATCH($E7,リサーチシート!$A:$A,0),INDEX(リサーチシート!L:L, MATCH($E7,リサーチシート!$A:$A,0), 0),0)</f>
        <v>0</v>
      </c>
      <c r="O7" s="7">
        <f t="shared" si="0"/>
        <v>18468</v>
      </c>
      <c r="P7" s="7">
        <f t="shared" si="1"/>
        <v>20520</v>
      </c>
      <c r="Q7" s="7">
        <f>IF(MATCH($E7,リサーチシート!$A:$A,0),INDEX(リサーチシート!M:M, MATCH($E7,リサーチシート!$A:$A,0), 0),0)</f>
        <v>6682</v>
      </c>
      <c r="R7" s="9">
        <f>IF(MATCH($E7,リサーチシート!$A:$A,0),INDEX(リサーチシート!N:N, MATCH($E7,リサーチシート!$A:$A,0), 0),0)</f>
        <v>0.2229562896229563</v>
      </c>
      <c r="S7" s="7">
        <f>(INDEX(リサーチシート!F:F, MATCH($E7,リサーチシート!$A:$A,0))-O7)*D7</f>
        <v>6682</v>
      </c>
      <c r="T7" s="7">
        <f>IF(MATCH($E7,リサーチシート!$A:$A,0),INDEX(リサーチシート!E:E, MATCH($E7,リサーチシート!$A:$A,0), 0),0)*D7</f>
        <v>29970</v>
      </c>
      <c r="U7" s="11" t="e">
        <f>IF(MATCH($E7,リサーチシート!$A:$A,0),HYPERLINK(#REF!&amp;"&amp;range=A"&amp;MATCH($E7,リサーチシート!$A:$A,0), INDEX(リサーチシート!T:T, MATCH($E7,リサーチシート!$A:$A,0), 0)),0)</f>
        <v>#REF!</v>
      </c>
      <c r="V7" s="11" t="str">
        <f>IF(MATCH($E7,リサーチシート!$A:$A,0),INDEX(リサーチシート!U:U, MATCH($E7,リサーチシート!$A:$A,0), 0),0)</f>
        <v>http://mnrate.com/item/aid/</v>
      </c>
      <c r="W7" s="10" t="str">
        <f>IF(MATCH($E7,リサーチシート!$A:$A,0),INDEX(リサーチシート!V:V, MATCH($E7,リサーチシート!$A:$A,0), 0),0)</f>
        <v>https://</v>
      </c>
      <c r="X7" s="10" t="str">
        <f>IF(MATCH($E7,リサーチシート!$A:$A,0),INDEX(リサーチシート!W:W, MATCH($E7,リサーチシート!$A:$A,0), 0),0)</f>
        <v>YYYYY</v>
      </c>
      <c r="Y7" s="10"/>
    </row>
    <row r="8" spans="1:25" ht="75.75" thickBot="1" x14ac:dyDescent="0.5">
      <c r="A8" s="6">
        <v>43111</v>
      </c>
      <c r="B8" s="10" t="s">
        <v>63</v>
      </c>
      <c r="C8" s="10" t="s">
        <v>64</v>
      </c>
      <c r="D8" s="5">
        <v>1</v>
      </c>
      <c r="E8" s="5">
        <v>14</v>
      </c>
      <c r="F8" s="7">
        <v>0</v>
      </c>
      <c r="G8" s="10"/>
      <c r="H8" s="7">
        <f>IF(MATCH($E8,リサーチシート!$A:$A,0),INDEX(リサーチシート!E:E, MATCH($E8,リサーチシート!$A:$A,0), 0),0)</f>
        <v>35800</v>
      </c>
      <c r="I8" s="7">
        <f>IF(MATCH($E8,リサーチシート!$A:$A,0),INDEX(リサーチシート!G:G, MATCH($E8,リサーチシート!$A:$A,0), 0),0)</f>
        <v>24278</v>
      </c>
      <c r="J8" s="7">
        <f>IF(MATCH($E8,リサーチシート!$A:$A,0),INDEX(リサーチシート!H:H, MATCH($E8,リサーチシート!$A:$A,0), 0),0)</f>
        <v>0</v>
      </c>
      <c r="K8" s="8">
        <f>IF(MATCH($E8,リサーチシート!$A:$A,0),INDEX(リサーチシート!I:I, MATCH($E8,リサーチシート!$A:$A,0), 0),0)</f>
        <v>0</v>
      </c>
      <c r="L8" s="7">
        <f>IF(MATCH($E8,リサーチシート!$A:$A,0),INDEX(リサーチシート!J:J, MATCH($E8,リサーチシート!$A:$A,0), 0),0)</f>
        <v>0</v>
      </c>
      <c r="M8" s="8">
        <f>IF(MATCH($E8,リサーチシート!$A:$A,0),INDEX(リサーチシート!K:K, MATCH($E8,リサーチシート!$A:$A,0), 0),0)</f>
        <v>0</v>
      </c>
      <c r="N8" s="7">
        <f>IF(MATCH($E8,リサーチシート!$A:$A,0),INDEX(リサーチシート!L:L, MATCH($E8,リサーチシート!$A:$A,0), 0),0)</f>
        <v>2428</v>
      </c>
      <c r="O8" s="7">
        <f t="shared" si="0"/>
        <v>21850</v>
      </c>
      <c r="P8" s="7">
        <f t="shared" si="1"/>
        <v>24278</v>
      </c>
      <c r="Q8" s="7">
        <f>IF(MATCH($E8,リサーチシート!$A:$A,0),INDEX(リサーチシート!M:M, MATCH($E8,リサーチシート!$A:$A,0), 0),0)</f>
        <v>7945</v>
      </c>
      <c r="R8" s="9">
        <f>IF(MATCH($E8,リサーチシート!$A:$A,0),INDEX(リサーチシート!N:N, MATCH($E8,リサーチシート!$A:$A,0), 0),0)</f>
        <v>0.22192737430167597</v>
      </c>
      <c r="S8" s="7">
        <f>(INDEX(リサーチシート!F:F, MATCH($E8,リサーチシート!$A:$A,0))-O8)*D8</f>
        <v>7945</v>
      </c>
      <c r="T8" s="7">
        <f>IF(MATCH($E8,リサーチシート!$A:$A,0),INDEX(リサーチシート!E:E, MATCH($E8,リサーチシート!$A:$A,0), 0),0)*D8</f>
        <v>35800</v>
      </c>
      <c r="U8" s="11" t="e">
        <f>IF(MATCH($E8,リサーチシート!$A:$A,0),HYPERLINK(#REF!&amp;"&amp;range=A"&amp;MATCH($E8,リサーチシート!$A:$A,0), INDEX(リサーチシート!T:T, MATCH($E8,リサーチシート!$A:$A,0), 0)),0)</f>
        <v>#REF!</v>
      </c>
      <c r="V8" s="11" t="str">
        <f>IF(MATCH($E8,リサーチシート!$A:$A,0),INDEX(リサーチシート!U:U, MATCH($E8,リサーチシート!$A:$A,0), 0),0)</f>
        <v>http://mnrate.com/item/aid/</v>
      </c>
      <c r="W8" s="10" t="str">
        <f>IF(MATCH($E8,リサーチシート!$A:$A,0),INDEX(リサーチシート!V:V, MATCH($E8,リサーチシート!$A:$A,0), 0),0)</f>
        <v>https://</v>
      </c>
      <c r="X8" s="10" t="str">
        <f>IF(MATCH($E8,リサーチシート!$A:$A,0),INDEX(リサーチシート!W:W, MATCH($E8,リサーチシート!$A:$A,0), 0),0)</f>
        <v>YYYYY</v>
      </c>
      <c r="Y8" s="10"/>
    </row>
    <row r="9" spans="1:25" ht="75.75" thickBot="1" x14ac:dyDescent="0.5">
      <c r="A9" s="6">
        <v>43111</v>
      </c>
      <c r="B9" s="10" t="s">
        <v>63</v>
      </c>
      <c r="C9" s="10" t="s">
        <v>64</v>
      </c>
      <c r="D9" s="5">
        <v>1</v>
      </c>
      <c r="E9" s="13">
        <v>43145</v>
      </c>
      <c r="F9" s="7">
        <v>0</v>
      </c>
      <c r="G9" s="10"/>
      <c r="H9" s="7">
        <f>IF(MATCH($E9,リサーチシート!$A:$A,0),INDEX(リサーチシート!E:E, MATCH($E9,リサーチシート!$A:$A,0), 0),0)</f>
        <v>35800</v>
      </c>
      <c r="I9" s="7">
        <f>IF(MATCH($E9,リサーチシート!$A:$A,0),INDEX(リサーチシート!G:G, MATCH($E9,リサーチシート!$A:$A,0), 0),0)</f>
        <v>27578</v>
      </c>
      <c r="J9" s="7">
        <f>IF(MATCH($E9,リサーチシート!$A:$A,0),INDEX(リサーチシート!H:H, MATCH($E9,リサーチシート!$A:$A,0), 0),0)</f>
        <v>0</v>
      </c>
      <c r="K9" s="8">
        <f>IF(MATCH($E9,リサーチシート!$A:$A,0),INDEX(リサーチシート!I:I, MATCH($E9,リサーチシート!$A:$A,0), 0),0)</f>
        <v>0</v>
      </c>
      <c r="L9" s="7">
        <f>IF(MATCH($E9,リサーチシート!$A:$A,0),INDEX(リサーチシート!J:J, MATCH($E9,リサーチシート!$A:$A,0), 0),0)</f>
        <v>0</v>
      </c>
      <c r="M9" s="8">
        <f>IF(MATCH($E9,リサーチシート!$A:$A,0),INDEX(リサーチシート!K:K, MATCH($E9,リサーチシート!$A:$A,0), 0),0)</f>
        <v>0</v>
      </c>
      <c r="N9" s="7">
        <f>IF(MATCH($E9,リサーチシート!$A:$A,0),INDEX(リサーチシート!L:L, MATCH($E9,リサーチシート!$A:$A,0), 0),0)</f>
        <v>1614</v>
      </c>
      <c r="O9" s="7">
        <f t="shared" si="0"/>
        <v>25964</v>
      </c>
      <c r="P9" s="7">
        <f t="shared" si="1"/>
        <v>27578</v>
      </c>
      <c r="Q9" s="7">
        <f>IF(MATCH($E9,リサーチシート!$A:$A,0),INDEX(リサーチシート!M:M, MATCH($E9,リサーチシート!$A:$A,0), 0),0)</f>
        <v>3831</v>
      </c>
      <c r="R9" s="9">
        <f>IF(MATCH($E9,リサーチシート!$A:$A,0),INDEX(リサーチシート!N:N, MATCH($E9,リサーチシート!$A:$A,0), 0),0)</f>
        <v>0.10701117318435754</v>
      </c>
      <c r="S9" s="7">
        <f>(INDEX(リサーチシート!F:F, MATCH($E9,リサーチシート!$A:$A,0))-O9)*D9</f>
        <v>3831</v>
      </c>
      <c r="T9" s="7">
        <f>IF(MATCH($E9,リサーチシート!$A:$A,0),INDEX(リサーチシート!E:E, MATCH($E9,リサーチシート!$A:$A,0), 0),0)*D9</f>
        <v>35800</v>
      </c>
      <c r="U9" s="11" t="e">
        <f>IF(MATCH($E9,リサーチシート!$A:$A,0),HYPERLINK(#REF!&amp;"&amp;range=A"&amp;MATCH($E9,リサーチシート!$A:$A,0), INDEX(リサーチシート!T:T, MATCH($E9,リサーチシート!$A:$A,0), 0)),0)</f>
        <v>#REF!</v>
      </c>
      <c r="V9" s="11" t="str">
        <f>IF(MATCH($E9,リサーチシート!$A:$A,0),INDEX(リサーチシート!U:U, MATCH($E9,リサーチシート!$A:$A,0), 0),0)</f>
        <v>http://mnrate.com/item/aid/</v>
      </c>
      <c r="W9" s="10" t="str">
        <f>IF(MATCH($E9,リサーチシート!$A:$A,0),INDEX(リサーチシート!V:V, MATCH($E9,リサーチシート!$A:$A,0), 0),0)</f>
        <v>https://</v>
      </c>
      <c r="X9" s="10" t="str">
        <f>IF(MATCH($E9,リサーチシート!$A:$A,0),INDEX(リサーチシート!W:W, MATCH($E9,リサーチシート!$A:$A,0), 0),0)</f>
        <v>YYYYY</v>
      </c>
      <c r="Y9" s="10"/>
    </row>
    <row r="10" spans="1:25" ht="75.75" thickBot="1" x14ac:dyDescent="0.5">
      <c r="A10" s="6">
        <v>43111</v>
      </c>
      <c r="B10" s="10" t="s">
        <v>63</v>
      </c>
      <c r="C10" s="10" t="s">
        <v>64</v>
      </c>
      <c r="D10" s="5">
        <v>1</v>
      </c>
      <c r="E10" s="13">
        <v>43173</v>
      </c>
      <c r="F10" s="7">
        <v>0</v>
      </c>
      <c r="G10" s="10"/>
      <c r="H10" s="7">
        <f>IF(MATCH($E10,リサーチシート!$A:$A,0),INDEX(リサーチシート!E:E, MATCH($E10,リサーチシート!$A:$A,0), 0),0)</f>
        <v>35800</v>
      </c>
      <c r="I10" s="7">
        <f>IF(MATCH($E10,リサーチシート!$A:$A,0),INDEX(リサーチシート!G:G, MATCH($E10,リサーチシート!$A:$A,0), 0),0)</f>
        <v>24270</v>
      </c>
      <c r="J10" s="7">
        <f>IF(MATCH($E10,リサーチシート!$A:$A,0),INDEX(リサーチシート!H:H, MATCH($E10,リサーチシート!$A:$A,0), 0),0)</f>
        <v>0</v>
      </c>
      <c r="K10" s="8">
        <f>IF(MATCH($E10,リサーチシート!$A:$A,0),INDEX(リサーチシート!I:I, MATCH($E10,リサーチシート!$A:$A,0), 0),0)</f>
        <v>0</v>
      </c>
      <c r="L10" s="7">
        <f>IF(MATCH($E10,リサーチシート!$A:$A,0),INDEX(リサーチシート!J:J, MATCH($E10,リサーチシート!$A:$A,0), 0),0)</f>
        <v>0</v>
      </c>
      <c r="M10" s="8">
        <f>IF(MATCH($E10,リサーチシート!$A:$A,0),INDEX(リサーチシート!K:K, MATCH($E10,リサーチシート!$A:$A,0), 0),0)</f>
        <v>0</v>
      </c>
      <c r="N10" s="7">
        <f>IF(MATCH($E10,リサーチシート!$A:$A,0),INDEX(リサーチシート!L:L, MATCH($E10,リサーチシート!$A:$A,0), 0),0)</f>
        <v>0</v>
      </c>
      <c r="O10" s="7">
        <f t="shared" si="0"/>
        <v>24270</v>
      </c>
      <c r="P10" s="7">
        <f t="shared" si="1"/>
        <v>24270</v>
      </c>
      <c r="Q10" s="7">
        <f>IF(MATCH($E10,リサーチシート!$A:$A,0),INDEX(リサーチシート!M:M, MATCH($E10,リサーチシート!$A:$A,0), 0),0)</f>
        <v>5525</v>
      </c>
      <c r="R10" s="9">
        <f>IF(MATCH($E10,リサーチシート!$A:$A,0),INDEX(リサーチシート!N:N, MATCH($E10,リサーチシート!$A:$A,0), 0),0)</f>
        <v>0.1543296089385475</v>
      </c>
      <c r="S10" s="7">
        <f>(INDEX(リサーチシート!F:F, MATCH($E10,リサーチシート!$A:$A,0))-O10)*D10</f>
        <v>5525</v>
      </c>
      <c r="T10" s="7">
        <f>IF(MATCH($E10,リサーチシート!$A:$A,0),INDEX(リサーチシート!E:E, MATCH($E10,リサーチシート!$A:$A,0), 0),0)*D10</f>
        <v>35800</v>
      </c>
      <c r="U10" s="11" t="e">
        <f>IF(MATCH($E10,リサーチシート!$A:$A,0),HYPERLINK(#REF!&amp;"&amp;range=A"&amp;MATCH($E10,リサーチシート!$A:$A,0), INDEX(リサーチシート!T:T, MATCH($E10,リサーチシート!$A:$A,0), 0)),0)</f>
        <v>#REF!</v>
      </c>
      <c r="V10" s="11" t="str">
        <f>IF(MATCH($E10,リサーチシート!$A:$A,0),INDEX(リサーチシート!U:U, MATCH($E10,リサーチシート!$A:$A,0), 0),0)</f>
        <v>http://mnrate.com/item/aid/</v>
      </c>
      <c r="W10" s="10" t="str">
        <f>IF(MATCH($E10,リサーチシート!$A:$A,0),INDEX(リサーチシート!V:V, MATCH($E10,リサーチシート!$A:$A,0), 0),0)</f>
        <v>https://</v>
      </c>
      <c r="X10" s="10" t="str">
        <f>IF(MATCH($E10,リサーチシート!$A:$A,0),INDEX(リサーチシート!W:W, MATCH($E10,リサーチシート!$A:$A,0), 0),0)</f>
        <v>YYYYY</v>
      </c>
      <c r="Y10" s="10"/>
    </row>
    <row r="11" spans="1:25" ht="75.75" thickBot="1" x14ac:dyDescent="0.5">
      <c r="A11" s="6">
        <v>43112</v>
      </c>
      <c r="B11" s="10" t="s">
        <v>63</v>
      </c>
      <c r="C11" s="10" t="s">
        <v>64</v>
      </c>
      <c r="D11" s="5">
        <v>1</v>
      </c>
      <c r="E11" s="5">
        <v>23</v>
      </c>
      <c r="F11" s="7">
        <v>0</v>
      </c>
      <c r="G11" s="10"/>
      <c r="H11" s="7">
        <f>IF(MATCH($E11,リサーチシート!$A:$A,0),INDEX(リサーチシート!E:E, MATCH($E11,リサーチシート!$A:$A,0), 0),0)</f>
        <v>29970</v>
      </c>
      <c r="I11" s="7">
        <f>IF(MATCH($E11,リサーチシート!$A:$A,0),INDEX(リサーチシート!G:G, MATCH($E11,リサーチシート!$A:$A,0), 0),0)</f>
        <v>20520</v>
      </c>
      <c r="J11" s="7">
        <f>IF(MATCH($E11,リサーチシート!$A:$A,0),INDEX(リサーチシート!H:H, MATCH($E11,リサーチシート!$A:$A,0), 0),0)</f>
        <v>20520</v>
      </c>
      <c r="K11" s="8">
        <f>IF(MATCH($E11,リサーチシート!$A:$A,0),INDEX(リサーチシート!I:I, MATCH($E11,リサーチシート!$A:$A,0), 0),0)</f>
        <v>0.9</v>
      </c>
      <c r="L11" s="7">
        <f>IF(MATCH($E11,リサーチシート!$A:$A,0),INDEX(リサーチシート!J:J, MATCH($E11,リサーチシート!$A:$A,0), 0),0)</f>
        <v>0</v>
      </c>
      <c r="M11" s="8">
        <f>IF(MATCH($E11,リサーチシート!$A:$A,0),INDEX(リサーチシート!K:K, MATCH($E11,リサーチシート!$A:$A,0), 0),0)</f>
        <v>0</v>
      </c>
      <c r="N11" s="7">
        <f>IF(MATCH($E11,リサーチシート!$A:$A,0),INDEX(リサーチシート!L:L, MATCH($E11,リサーチシート!$A:$A,0), 0),0)</f>
        <v>0</v>
      </c>
      <c r="O11" s="7">
        <f t="shared" si="0"/>
        <v>18468</v>
      </c>
      <c r="P11" s="7">
        <f t="shared" si="1"/>
        <v>20520</v>
      </c>
      <c r="Q11" s="7">
        <f>IF(MATCH($E11,リサーチシート!$A:$A,0),INDEX(リサーチシート!M:M, MATCH($E11,リサーチシート!$A:$A,0), 0),0)</f>
        <v>6682</v>
      </c>
      <c r="R11" s="9">
        <f>IF(MATCH($E11,リサーチシート!$A:$A,0),INDEX(リサーチシート!N:N, MATCH($E11,リサーチシート!$A:$A,0), 0),0)</f>
        <v>0.2229562896229563</v>
      </c>
      <c r="S11" s="7">
        <f>(INDEX(リサーチシート!F:F, MATCH($E11,リサーチシート!$A:$A,0))-O11)*D11</f>
        <v>6682</v>
      </c>
      <c r="T11" s="7">
        <f>IF(MATCH($E11,リサーチシート!$A:$A,0),INDEX(リサーチシート!E:E, MATCH($E11,リサーチシート!$A:$A,0), 0),0)*D11</f>
        <v>29970</v>
      </c>
      <c r="U11" s="11" t="e">
        <f>IF(MATCH($E11,リサーチシート!$A:$A,0),HYPERLINK(#REF!&amp;"&amp;range=A"&amp;MATCH($E11,リサーチシート!$A:$A,0), INDEX(リサーチシート!T:T, MATCH($E11,リサーチシート!$A:$A,0), 0)),0)</f>
        <v>#REF!</v>
      </c>
      <c r="V11" s="11" t="str">
        <f>IF(MATCH($E11,リサーチシート!$A:$A,0),INDEX(リサーチシート!U:U, MATCH($E11,リサーチシート!$A:$A,0), 0),0)</f>
        <v>http://mnrate.com/item/aid/</v>
      </c>
      <c r="W11" s="10" t="str">
        <f>IF(MATCH($E11,リサーチシート!$A:$A,0),INDEX(リサーチシート!V:V, MATCH($E11,リサーチシート!$A:$A,0), 0),0)</f>
        <v>https://</v>
      </c>
      <c r="X11" s="10" t="str">
        <f>IF(MATCH($E11,リサーチシート!$A:$A,0),INDEX(リサーチシート!W:W, MATCH($E11,リサーチシート!$A:$A,0), 0),0)</f>
        <v>YYYYY</v>
      </c>
      <c r="Y11" s="10"/>
    </row>
    <row r="12" spans="1:25" ht="75.75" thickBot="1" x14ac:dyDescent="0.5">
      <c r="A12" s="6">
        <v>43112</v>
      </c>
      <c r="B12" s="10" t="s">
        <v>65</v>
      </c>
      <c r="C12" s="10" t="s">
        <v>64</v>
      </c>
      <c r="D12" s="5">
        <v>1</v>
      </c>
      <c r="E12" s="5">
        <v>24</v>
      </c>
      <c r="F12" s="7">
        <v>0</v>
      </c>
      <c r="G12" s="10"/>
      <c r="H12" s="7">
        <f>IF(MATCH($E12,リサーチシート!$A:$A,0),INDEX(リサーチシート!E:E, MATCH($E12,リサーチシート!$A:$A,0), 0),0)</f>
        <v>12000</v>
      </c>
      <c r="I12" s="7">
        <f>IF(MATCH($E12,リサーチシート!$A:$A,0),INDEX(リサーチシート!G:G, MATCH($E12,リサーチシート!$A:$A,0), 0),0)</f>
        <v>7776</v>
      </c>
      <c r="J12" s="7">
        <f>IF(MATCH($E12,リサーチシート!$A:$A,0),INDEX(リサーチシート!H:H, MATCH($E12,リサーチシート!$A:$A,0), 0),0)</f>
        <v>7776</v>
      </c>
      <c r="K12" s="8">
        <f>IF(MATCH($E12,リサーチシート!$A:$A,0),INDEX(リサーチシート!I:I, MATCH($E12,リサーチシート!$A:$A,0), 0),0)</f>
        <v>0.9</v>
      </c>
      <c r="L12" s="7">
        <f>IF(MATCH($E12,リサーチシート!$A:$A,0),INDEX(リサーチシート!J:J, MATCH($E12,リサーチシート!$A:$A,0), 0),0)</f>
        <v>0</v>
      </c>
      <c r="M12" s="8">
        <f>IF(MATCH($E12,リサーチシート!$A:$A,0),INDEX(リサーチシート!K:K, MATCH($E12,リサーチシート!$A:$A,0), 0),0)</f>
        <v>0</v>
      </c>
      <c r="N12" s="7">
        <f>IF(MATCH($E12,リサーチシート!$A:$A,0),INDEX(リサーチシート!L:L, MATCH($E12,リサーチシート!$A:$A,0), 0),0)</f>
        <v>233</v>
      </c>
      <c r="O12" s="7">
        <f t="shared" si="0"/>
        <v>6765.4000000000005</v>
      </c>
      <c r="P12" s="7">
        <f t="shared" si="1"/>
        <v>7776</v>
      </c>
      <c r="Q12" s="7">
        <f>IF(MATCH($E12,リサーチシート!$A:$A,0),INDEX(リサーチシート!M:M, MATCH($E12,リサーチシート!$A:$A,0), 0),0)</f>
        <v>3114.6</v>
      </c>
      <c r="R12" s="9">
        <f>IF(MATCH($E12,リサーチシート!$A:$A,0),INDEX(リサーチシート!N:N, MATCH($E12,リサーチシート!$A:$A,0), 0),0)</f>
        <v>0.25955</v>
      </c>
      <c r="S12" s="7">
        <f>(INDEX(リサーチシート!F:F, MATCH($E12,リサーチシート!$A:$A,0))-O12)*D12</f>
        <v>3114.5999999999995</v>
      </c>
      <c r="T12" s="7">
        <f>IF(MATCH($E12,リサーチシート!$A:$A,0),INDEX(リサーチシート!E:E, MATCH($E12,リサーチシート!$A:$A,0), 0),0)*D12</f>
        <v>12000</v>
      </c>
      <c r="U12" s="11" t="e">
        <f>IF(MATCH($E12,リサーチシート!$A:$A,0),HYPERLINK(#REF!&amp;"&amp;range=A"&amp;MATCH($E12,リサーチシート!$A:$A,0), INDEX(リサーチシート!T:T, MATCH($E12,リサーチシート!$A:$A,0), 0)),0)</f>
        <v>#REF!</v>
      </c>
      <c r="V12" s="11" t="str">
        <f>IF(MATCH($E12,リサーチシート!$A:$A,0),INDEX(リサーチシート!U:U, MATCH($E12,リサーチシート!$A:$A,0), 0),0)</f>
        <v>http://mnrate.com/item/aid/</v>
      </c>
      <c r="W12" s="10" t="str">
        <f>IF(MATCH($E12,リサーチシート!$A:$A,0),INDEX(リサーチシート!V:V, MATCH($E12,リサーチシート!$A:$A,0), 0),0)</f>
        <v>https://</v>
      </c>
      <c r="X12" s="10" t="str">
        <f>IF(MATCH($E12,リサーチシート!$A:$A,0),INDEX(リサーチシート!W:W, MATCH($E12,リサーチシート!$A:$A,0), 0),0)</f>
        <v>YYYYY</v>
      </c>
      <c r="Y12" s="10"/>
    </row>
    <row r="13" spans="1:25" ht="75.75" thickBot="1" x14ac:dyDescent="0.5">
      <c r="A13" s="6">
        <v>43113</v>
      </c>
      <c r="B13" s="10" t="s">
        <v>63</v>
      </c>
      <c r="C13" s="10" t="s">
        <v>64</v>
      </c>
      <c r="D13" s="5">
        <v>1</v>
      </c>
      <c r="E13" s="5">
        <v>25</v>
      </c>
      <c r="F13" s="7">
        <v>0</v>
      </c>
      <c r="G13" s="10"/>
      <c r="H13" s="7">
        <f>IF(MATCH($E13,リサーチシート!$A:$A,0),INDEX(リサーチシート!E:E, MATCH($E13,リサーチシート!$A:$A,0), 0),0)</f>
        <v>119490</v>
      </c>
      <c r="I13" s="7">
        <f>IF(MATCH($E13,リサーチシート!$A:$A,0),INDEX(リサーチシート!G:G, MATCH($E13,リサーチシート!$A:$A,0), 0),0)</f>
        <v>89800</v>
      </c>
      <c r="J13" s="7">
        <f>IF(MATCH($E13,リサーチシート!$A:$A,0),INDEX(リサーチシート!H:H, MATCH($E13,リサーチシート!$A:$A,0), 0),0)</f>
        <v>5</v>
      </c>
      <c r="K13" s="8">
        <f>IF(MATCH($E13,リサーチシート!$A:$A,0),INDEX(リサーチシート!I:I, MATCH($E13,リサーチシート!$A:$A,0), 0),0)</f>
        <v>1</v>
      </c>
      <c r="L13" s="7">
        <f>IF(MATCH($E13,リサーチシート!$A:$A,0),INDEX(リサーチシート!J:J, MATCH($E13,リサーチシート!$A:$A,0), 0),0)</f>
        <v>0</v>
      </c>
      <c r="M13" s="8">
        <f>IF(MATCH($E13,リサーチシート!$A:$A,0),INDEX(リサーチシート!K:K, MATCH($E13,リサーチシート!$A:$A,0), 0),0)</f>
        <v>0</v>
      </c>
      <c r="N13" s="7">
        <f>IF(MATCH($E13,リサーチシート!$A:$A,0),INDEX(リサーチシート!L:L, MATCH($E13,リサーチシート!$A:$A,0), 0),0)</f>
        <v>8980</v>
      </c>
      <c r="O13" s="7">
        <f t="shared" si="0"/>
        <v>80820</v>
      </c>
      <c r="P13" s="7">
        <f t="shared" si="1"/>
        <v>89800</v>
      </c>
      <c r="Q13" s="7">
        <f>IF(MATCH($E13,リサーチシート!$A:$A,0),INDEX(リサーチシート!M:M, MATCH($E13,リサーチシート!$A:$A,0), 0),0)</f>
        <v>29111</v>
      </c>
      <c r="R13" s="9">
        <f>IF(MATCH($E13,リサーチシート!$A:$A,0),INDEX(リサーチシート!N:N, MATCH($E13,リサーチシート!$A:$A,0), 0),0)</f>
        <v>0.24362708176416437</v>
      </c>
      <c r="S13" s="7">
        <f>(INDEX(リサーチシート!F:F, MATCH($E13,リサーチシート!$A:$A,0))-O13)*D13</f>
        <v>29111</v>
      </c>
      <c r="T13" s="7">
        <f>IF(MATCH($E13,リサーチシート!$A:$A,0),INDEX(リサーチシート!E:E, MATCH($E13,リサーチシート!$A:$A,0), 0),0)*D13</f>
        <v>119490</v>
      </c>
      <c r="U13" s="11" t="e">
        <f>IF(MATCH($E13,リサーチシート!$A:$A,0),HYPERLINK(#REF!&amp;"&amp;range=A"&amp;MATCH($E13,リサーチシート!$A:$A,0), INDEX(リサーチシート!T:T, MATCH($E13,リサーチシート!$A:$A,0), 0)),0)</f>
        <v>#REF!</v>
      </c>
      <c r="V13" s="11" t="str">
        <f>IF(MATCH($E13,リサーチシート!$A:$A,0),INDEX(リサーチシート!U:U, MATCH($E13,リサーチシート!$A:$A,0), 0),0)</f>
        <v>http://mnrate.com/item/aid/</v>
      </c>
      <c r="W13" s="10" t="str">
        <f>IF(MATCH($E13,リサーチシート!$A:$A,0),INDEX(リサーチシート!V:V, MATCH($E13,リサーチシート!$A:$A,0), 0),0)</f>
        <v>https://</v>
      </c>
      <c r="X13" s="10" t="str">
        <f>IF(MATCH($E13,リサーチシート!$A:$A,0),INDEX(リサーチシート!W:W, MATCH($E13,リサーチシート!$A:$A,0), 0),0)</f>
        <v>YYYYY</v>
      </c>
      <c r="Y13" s="10"/>
    </row>
    <row r="14" spans="1:25" ht="75.75" thickBot="1" x14ac:dyDescent="0.5">
      <c r="A14" s="6">
        <v>43113</v>
      </c>
      <c r="B14" s="10" t="s">
        <v>63</v>
      </c>
      <c r="C14" s="10" t="s">
        <v>64</v>
      </c>
      <c r="D14" s="5">
        <v>10</v>
      </c>
      <c r="E14" s="5">
        <v>27</v>
      </c>
      <c r="F14" s="7">
        <v>0</v>
      </c>
      <c r="G14" s="10"/>
      <c r="H14" s="7">
        <f>IF(MATCH($E14,リサーチシート!$A:$A,0),INDEX(リサーチシート!E:E, MATCH($E14,リサーチシート!$A:$A,0), 0),0)</f>
        <v>2450</v>
      </c>
      <c r="I14" s="7">
        <f>IF(MATCH($E14,リサーチシート!$A:$A,0),INDEX(リサーチシート!G:G, MATCH($E14,リサーチシート!$A:$A,0), 0),0)</f>
        <v>1026</v>
      </c>
      <c r="J14" s="7">
        <f>IF(MATCH($E14,リサーチシート!$A:$A,0),INDEX(リサーチシート!H:H, MATCH($E14,リサーチシート!$A:$A,0), 0),0)</f>
        <v>0</v>
      </c>
      <c r="K14" s="8">
        <f>IF(MATCH($E14,リサーチシート!$A:$A,0),INDEX(リサーチシート!I:I, MATCH($E14,リサーチシート!$A:$A,0), 0),0)</f>
        <v>0</v>
      </c>
      <c r="L14" s="7">
        <f>IF(MATCH($E14,リサーチシート!$A:$A,0),INDEX(リサーチシート!J:J, MATCH($E14,リサーチシート!$A:$A,0), 0),0)</f>
        <v>0</v>
      </c>
      <c r="M14" s="8">
        <f>IF(MATCH($E14,リサーチシート!$A:$A,0),INDEX(リサーチシート!K:K, MATCH($E14,リサーチシート!$A:$A,0), 0),0)</f>
        <v>0</v>
      </c>
      <c r="N14" s="7">
        <f>IF(MATCH($E14,リサーチシート!$A:$A,0),INDEX(リサーチシート!L:L, MATCH($E14,リサーチシート!$A:$A,0), 0),0)</f>
        <v>100</v>
      </c>
      <c r="O14" s="7">
        <f t="shared" si="0"/>
        <v>926</v>
      </c>
      <c r="P14" s="7">
        <f t="shared" si="1"/>
        <v>10260</v>
      </c>
      <c r="Q14" s="7">
        <f>IF(MATCH($E14,リサーチシート!$A:$A,0),INDEX(リサーチシート!M:M, MATCH($E14,リサーチシート!$A:$A,0), 0),0)</f>
        <v>870</v>
      </c>
      <c r="R14" s="9">
        <f>IF(MATCH($E14,リサーチシート!$A:$A,0),INDEX(リサーチシート!N:N, MATCH($E14,リサーチシート!$A:$A,0), 0),0)</f>
        <v>0.35510204081632651</v>
      </c>
      <c r="S14" s="7">
        <f>(INDEX(リサーチシート!F:F, MATCH($E14,リサーチシート!$A:$A,0))-O14)*D14</f>
        <v>8700</v>
      </c>
      <c r="T14" s="7">
        <f>IF(MATCH($E14,リサーチシート!$A:$A,0),INDEX(リサーチシート!E:E, MATCH($E14,リサーチシート!$A:$A,0), 0),0)*D14</f>
        <v>24500</v>
      </c>
      <c r="U14" s="11" t="e">
        <f>IF(MATCH($E14,リサーチシート!$A:$A,0),HYPERLINK(#REF!&amp;"&amp;range=A"&amp;MATCH($E14,リサーチシート!$A:$A,0), INDEX(リサーチシート!T:T, MATCH($E14,リサーチシート!$A:$A,0), 0)),0)</f>
        <v>#REF!</v>
      </c>
      <c r="V14" s="11" t="str">
        <f>IF(MATCH($E14,リサーチシート!$A:$A,0),INDEX(リサーチシート!U:U, MATCH($E14,リサーチシート!$A:$A,0), 0),0)</f>
        <v>http://mnrate.com/item/aid/</v>
      </c>
      <c r="W14" s="10" t="str">
        <f>IF(MATCH($E14,リサーチシート!$A:$A,0),INDEX(リサーチシート!V:V, MATCH($E14,リサーチシート!$A:$A,0), 0),0)</f>
        <v>https://</v>
      </c>
      <c r="X14" s="10" t="str">
        <f>IF(MATCH($E14,リサーチシート!$A:$A,0),INDEX(リサーチシート!W:W, MATCH($E14,リサーチシート!$A:$A,0), 0),0)</f>
        <v>YYYYY</v>
      </c>
      <c r="Y14" s="10"/>
    </row>
    <row r="15" spans="1:25" ht="75.75" thickBot="1" x14ac:dyDescent="0.5">
      <c r="A15" s="6">
        <v>43113</v>
      </c>
      <c r="B15" s="10" t="s">
        <v>63</v>
      </c>
      <c r="C15" s="10" t="s">
        <v>64</v>
      </c>
      <c r="D15" s="5">
        <v>30</v>
      </c>
      <c r="E15" s="5">
        <v>26</v>
      </c>
      <c r="F15" s="7">
        <v>0</v>
      </c>
      <c r="G15" s="10"/>
      <c r="H15" s="7">
        <f>IF(MATCH($E15,リサーチシート!$A:$A,0),INDEX(リサーチシート!E:E, MATCH($E15,リサーチシート!$A:$A,0), 0),0)</f>
        <v>2380</v>
      </c>
      <c r="I15" s="7">
        <f>IF(MATCH($E15,リサーチシート!$A:$A,0),INDEX(リサーチシート!G:G, MATCH($E15,リサーチシート!$A:$A,0), 0),0)</f>
        <v>950</v>
      </c>
      <c r="J15" s="7">
        <f>IF(MATCH($E15,リサーチシート!$A:$A,0),INDEX(リサーチシート!H:H, MATCH($E15,リサーチシート!$A:$A,0), 0),0)</f>
        <v>950</v>
      </c>
      <c r="K15" s="8">
        <f>IF(MATCH($E15,リサーチシート!$A:$A,0),INDEX(リサーチシート!I:I, MATCH($E15,リサーチシート!$A:$A,0), 0),0)</f>
        <v>1</v>
      </c>
      <c r="L15" s="7">
        <f>IF(MATCH($E15,リサーチシート!$A:$A,0),INDEX(リサーチシート!J:J, MATCH($E15,リサーチシート!$A:$A,0), 0),0)</f>
        <v>0</v>
      </c>
      <c r="M15" s="8">
        <f>IF(MATCH($E15,リサーチシート!$A:$A,0),INDEX(リサーチシート!K:K, MATCH($E15,リサーチシート!$A:$A,0), 0),0)</f>
        <v>0</v>
      </c>
      <c r="N15" s="7">
        <f>IF(MATCH($E15,リサーチシート!$A:$A,0),INDEX(リサーチシート!L:L, MATCH($E15,リサーチシート!$A:$A,0), 0),0)</f>
        <v>67</v>
      </c>
      <c r="O15" s="7">
        <f t="shared" si="0"/>
        <v>883</v>
      </c>
      <c r="P15" s="7">
        <f t="shared" si="1"/>
        <v>28500</v>
      </c>
      <c r="Q15" s="7">
        <f>IF(MATCH($E15,リサーチシート!$A:$A,0),INDEX(リサーチシート!M:M, MATCH($E15,リサーチシート!$A:$A,0), 0),0)</f>
        <v>805</v>
      </c>
      <c r="R15" s="9">
        <f>IF(MATCH($E15,リサーチシート!$A:$A,0),INDEX(リサーチシート!N:N, MATCH($E15,リサーチシート!$A:$A,0), 0),0)</f>
        <v>0.33823529411764708</v>
      </c>
      <c r="S15" s="7">
        <f>(INDEX(リサーチシート!F:F, MATCH($E15,リサーチシート!$A:$A,0))-O15)*D15</f>
        <v>24150</v>
      </c>
      <c r="T15" s="7">
        <f>IF(MATCH($E15,リサーチシート!$A:$A,0),INDEX(リサーチシート!E:E, MATCH($E15,リサーチシート!$A:$A,0), 0),0)*D15</f>
        <v>71400</v>
      </c>
      <c r="U15" s="11" t="e">
        <f>IF(MATCH($E15,リサーチシート!$A:$A,0),HYPERLINK(#REF!&amp;"&amp;range=A"&amp;MATCH($E15,リサーチシート!$A:$A,0), INDEX(リサーチシート!T:T, MATCH($E15,リサーチシート!$A:$A,0), 0)),0)</f>
        <v>#REF!</v>
      </c>
      <c r="V15" s="11" t="str">
        <f>IF(MATCH($E15,リサーチシート!$A:$A,0),INDEX(リサーチシート!U:U, MATCH($E15,リサーチシート!$A:$A,0), 0),0)</f>
        <v>http://mnrate.com/item/aid/</v>
      </c>
      <c r="W15" s="10" t="str">
        <f>IF(MATCH($E15,リサーチシート!$A:$A,0),INDEX(リサーチシート!V:V, MATCH($E15,リサーチシート!$A:$A,0), 0),0)</f>
        <v>https://</v>
      </c>
      <c r="X15" s="10" t="str">
        <f>IF(MATCH($E15,リサーチシート!$A:$A,0),INDEX(リサーチシート!W:W, MATCH($E15,リサーチシート!$A:$A,0), 0),0)</f>
        <v>YYYYY</v>
      </c>
      <c r="Y15" s="10"/>
    </row>
    <row r="16" spans="1:25" ht="75.75" thickBot="1" x14ac:dyDescent="0.5">
      <c r="A16" s="6">
        <v>43113</v>
      </c>
      <c r="B16" s="10" t="s">
        <v>63</v>
      </c>
      <c r="C16" s="10" t="s">
        <v>64</v>
      </c>
      <c r="D16" s="5">
        <v>4</v>
      </c>
      <c r="E16" s="5">
        <v>29</v>
      </c>
      <c r="F16" s="7">
        <v>0</v>
      </c>
      <c r="G16" s="10"/>
      <c r="H16" s="7">
        <f>IF(MATCH($E16,リサーチシート!$A:$A,0),INDEX(リサーチシート!E:E, MATCH($E16,リサーチシート!$A:$A,0), 0),0)</f>
        <v>4800</v>
      </c>
      <c r="I16" s="7">
        <f>IF(MATCH($E16,リサーチシート!$A:$A,0),INDEX(リサーチシート!G:G, MATCH($E16,リサーチシート!$A:$A,0), 0),0)</f>
        <v>2484</v>
      </c>
      <c r="J16" s="7">
        <f>IF(MATCH($E16,リサーチシート!$A:$A,0),INDEX(リサーチシート!H:H, MATCH($E16,リサーチシート!$A:$A,0), 0),0)</f>
        <v>2484</v>
      </c>
      <c r="K16" s="8">
        <f>IF(MATCH($E16,リサーチシート!$A:$A,0),INDEX(リサーチシート!I:I, MATCH($E16,リサーチシート!$A:$A,0), 0),0)</f>
        <v>1</v>
      </c>
      <c r="L16" s="7">
        <f>IF(MATCH($E16,リサーチシート!$A:$A,0),INDEX(リサーチシート!J:J, MATCH($E16,リサーチシート!$A:$A,0), 0),0)</f>
        <v>0</v>
      </c>
      <c r="M16" s="8">
        <f>IF(MATCH($E16,リサーチシート!$A:$A,0),INDEX(リサーチシート!K:K, MATCH($E16,リサーチシート!$A:$A,0), 0),0)</f>
        <v>0</v>
      </c>
      <c r="N16" s="7">
        <f>IF(MATCH($E16,リサーチシート!$A:$A,0),INDEX(リサーチシート!L:L, MATCH($E16,リサーチシート!$A:$A,0), 0),0)</f>
        <v>298</v>
      </c>
      <c r="O16" s="7">
        <f t="shared" si="0"/>
        <v>2186</v>
      </c>
      <c r="P16" s="7">
        <f t="shared" si="1"/>
        <v>9936</v>
      </c>
      <c r="Q16" s="7">
        <f>IF(MATCH($E16,リサーチシート!$A:$A,0),INDEX(リサーチシート!M:M, MATCH($E16,リサーチシート!$A:$A,0), 0),0)</f>
        <v>1608</v>
      </c>
      <c r="R16" s="9">
        <f>IF(MATCH($E16,リサーチシート!$A:$A,0),INDEX(リサーチシート!N:N, MATCH($E16,リサーチシート!$A:$A,0), 0),0)</f>
        <v>0.33500000000000002</v>
      </c>
      <c r="S16" s="7">
        <f>(INDEX(リサーチシート!F:F, MATCH($E16,リサーチシート!$A:$A,0))-O16)*D16</f>
        <v>6432</v>
      </c>
      <c r="T16" s="7">
        <f>IF(MATCH($E16,リサーチシート!$A:$A,0),INDEX(リサーチシート!E:E, MATCH($E16,リサーチシート!$A:$A,0), 0),0)*D16</f>
        <v>19200</v>
      </c>
      <c r="U16" s="11" t="e">
        <f>IF(MATCH($E16,リサーチシート!$A:$A,0),HYPERLINK(#REF!&amp;"&amp;range=A"&amp;MATCH($E16,リサーチシート!$A:$A,0), INDEX(リサーチシート!T:T, MATCH($E16,リサーチシート!$A:$A,0), 0)),0)</f>
        <v>#REF!</v>
      </c>
      <c r="V16" s="11" t="str">
        <f>IF(MATCH($E16,リサーチシート!$A:$A,0),INDEX(リサーチシート!U:U, MATCH($E16,リサーチシート!$A:$A,0), 0),0)</f>
        <v>http://mnrate.com/item/aid/</v>
      </c>
      <c r="W16" s="10" t="str">
        <f>IF(MATCH($E16,リサーチシート!$A:$A,0),INDEX(リサーチシート!V:V, MATCH($E16,リサーチシート!$A:$A,0), 0),0)</f>
        <v>https://</v>
      </c>
      <c r="X16" s="10" t="str">
        <f>IF(MATCH($E16,リサーチシート!$A:$A,0),INDEX(リサーチシート!W:W, MATCH($E16,リサーチシート!$A:$A,0), 0),0)</f>
        <v>YYYYY</v>
      </c>
      <c r="Y16" s="10"/>
    </row>
    <row r="17" spans="1:25" ht="75.75" thickBot="1" x14ac:dyDescent="0.5">
      <c r="A17" s="6">
        <v>43113</v>
      </c>
      <c r="B17" s="10" t="s">
        <v>63</v>
      </c>
      <c r="C17" s="10" t="s">
        <v>64</v>
      </c>
      <c r="D17" s="5">
        <v>3</v>
      </c>
      <c r="E17" s="5">
        <v>30</v>
      </c>
      <c r="F17" s="7">
        <v>0</v>
      </c>
      <c r="G17" s="10"/>
      <c r="H17" s="7">
        <f>IF(MATCH($E17,リサーチシート!$A:$A,0),INDEX(リサーチシート!E:E, MATCH($E17,リサーチシート!$A:$A,0), 0),0)</f>
        <v>29970</v>
      </c>
      <c r="I17" s="7">
        <f>IF(MATCH($E17,リサーチシート!$A:$A,0),INDEX(リサーチシート!G:G, MATCH($E17,リサーチシート!$A:$A,0), 0),0)</f>
        <v>20320</v>
      </c>
      <c r="J17" s="7">
        <f>IF(MATCH($E17,リサーチシート!$A:$A,0),INDEX(リサーチシート!H:H, MATCH($E17,リサーチシート!$A:$A,0), 0),0)</f>
        <v>0</v>
      </c>
      <c r="K17" s="8">
        <f>IF(MATCH($E17,リサーチシート!$A:$A,0),INDEX(リサーチシート!I:I, MATCH($E17,リサーチシート!$A:$A,0), 0),0)</f>
        <v>0</v>
      </c>
      <c r="L17" s="7">
        <f>IF(MATCH($E17,リサーチシート!$A:$A,0),INDEX(リサーチシート!J:J, MATCH($E17,リサーチシート!$A:$A,0), 0),0)</f>
        <v>0</v>
      </c>
      <c r="M17" s="8">
        <f>IF(MATCH($E17,リサーチシート!$A:$A,0),INDEX(リサーチシート!K:K, MATCH($E17,リサーチシート!$A:$A,0), 0),0)</f>
        <v>0</v>
      </c>
      <c r="N17" s="7">
        <f>IF(MATCH($E17,リサーチシート!$A:$A,0),INDEX(リサーチシート!L:L, MATCH($E17,リサーチシート!$A:$A,0), 0),0)</f>
        <v>2460</v>
      </c>
      <c r="O17" s="7">
        <f t="shared" si="0"/>
        <v>17860</v>
      </c>
      <c r="P17" s="7">
        <f t="shared" si="1"/>
        <v>60960</v>
      </c>
      <c r="Q17" s="7">
        <f>IF(MATCH($E17,リサーチシート!$A:$A,0),INDEX(リサーチシート!M:M, MATCH($E17,リサーチシート!$A:$A,0), 0),0)</f>
        <v>7290</v>
      </c>
      <c r="R17" s="9">
        <f>IF(MATCH($E17,リサーチシート!$A:$A,0),INDEX(リサーチシート!N:N, MATCH($E17,リサーチシート!$A:$A,0), 0),0)</f>
        <v>0.24324324324324326</v>
      </c>
      <c r="S17" s="7">
        <f>(INDEX(リサーチシート!F:F, MATCH($E17,リサーチシート!$A:$A,0))-O17)*D17</f>
        <v>21870</v>
      </c>
      <c r="T17" s="7">
        <f>IF(MATCH($E17,リサーチシート!$A:$A,0),INDEX(リサーチシート!E:E, MATCH($E17,リサーチシート!$A:$A,0), 0),0)*D17</f>
        <v>89910</v>
      </c>
      <c r="U17" s="11" t="e">
        <f>IF(MATCH($E17,リサーチシート!$A:$A,0),HYPERLINK(#REF!&amp;"&amp;range=A"&amp;MATCH($E17,リサーチシート!$A:$A,0), INDEX(リサーチシート!T:T, MATCH($E17,リサーチシート!$A:$A,0), 0)),0)</f>
        <v>#REF!</v>
      </c>
      <c r="V17" s="11" t="str">
        <f>IF(MATCH($E17,リサーチシート!$A:$A,0),INDEX(リサーチシート!U:U, MATCH($E17,リサーチシート!$A:$A,0), 0),0)</f>
        <v>http://mnrate.com/item/aid/</v>
      </c>
      <c r="W17" s="10" t="str">
        <f>IF(MATCH($E17,リサーチシート!$A:$A,0),INDEX(リサーチシート!V:V, MATCH($E17,リサーチシート!$A:$A,0), 0),0)</f>
        <v>https://</v>
      </c>
      <c r="X17" s="10" t="str">
        <f>IF(MATCH($E17,リサーチシート!$A:$A,0),INDEX(リサーチシート!W:W, MATCH($E17,リサーチシート!$A:$A,0), 0),0)</f>
        <v>YYYYY</v>
      </c>
      <c r="Y17" s="10"/>
    </row>
    <row r="18" spans="1:25" ht="75.75" thickBot="1" x14ac:dyDescent="0.5">
      <c r="A18" s="6">
        <v>43113</v>
      </c>
      <c r="B18" s="10" t="s">
        <v>63</v>
      </c>
      <c r="C18" s="10" t="s">
        <v>64</v>
      </c>
      <c r="D18" s="5">
        <v>3</v>
      </c>
      <c r="E18" s="5">
        <v>30</v>
      </c>
      <c r="F18" s="7">
        <v>0</v>
      </c>
      <c r="G18" s="10"/>
      <c r="H18" s="7">
        <f>IF(MATCH($E18,リサーチシート!$A:$A,0),INDEX(リサーチシート!E:E, MATCH($E18,リサーチシート!$A:$A,0), 0),0)</f>
        <v>29970</v>
      </c>
      <c r="I18" s="7">
        <f>IF(MATCH($E18,リサーチシート!$A:$A,0),INDEX(リサーチシート!G:G, MATCH($E18,リサーチシート!$A:$A,0), 0),0)</f>
        <v>20320</v>
      </c>
      <c r="J18" s="7">
        <f>IF(MATCH($E18,リサーチシート!$A:$A,0),INDEX(リサーチシート!H:H, MATCH($E18,リサーチシート!$A:$A,0), 0),0)</f>
        <v>0</v>
      </c>
      <c r="K18" s="8">
        <f>IF(MATCH($E18,リサーチシート!$A:$A,0),INDEX(リサーチシート!I:I, MATCH($E18,リサーチシート!$A:$A,0), 0),0)</f>
        <v>0</v>
      </c>
      <c r="L18" s="7">
        <f>IF(MATCH($E18,リサーチシート!$A:$A,0),INDEX(リサーチシート!J:J, MATCH($E18,リサーチシート!$A:$A,0), 0),0)</f>
        <v>0</v>
      </c>
      <c r="M18" s="8">
        <f>IF(MATCH($E18,リサーチシート!$A:$A,0),INDEX(リサーチシート!K:K, MATCH($E18,リサーチシート!$A:$A,0), 0),0)</f>
        <v>0</v>
      </c>
      <c r="N18" s="7">
        <f>IF(MATCH($E18,リサーチシート!$A:$A,0),INDEX(リサーチシート!L:L, MATCH($E18,リサーチシート!$A:$A,0), 0),0)</f>
        <v>2460</v>
      </c>
      <c r="O18" s="7">
        <f t="shared" si="0"/>
        <v>17860</v>
      </c>
      <c r="P18" s="7">
        <f t="shared" si="1"/>
        <v>60960</v>
      </c>
      <c r="Q18" s="7">
        <f>IF(MATCH($E18,リサーチシート!$A:$A,0),INDEX(リサーチシート!M:M, MATCH($E18,リサーチシート!$A:$A,0), 0),0)</f>
        <v>7290</v>
      </c>
      <c r="R18" s="9">
        <f>IF(MATCH($E18,リサーチシート!$A:$A,0),INDEX(リサーチシート!N:N, MATCH($E18,リサーチシート!$A:$A,0), 0),0)</f>
        <v>0.24324324324324326</v>
      </c>
      <c r="S18" s="7">
        <f>(INDEX(リサーチシート!F:F, MATCH($E18,リサーチシート!$A:$A,0))-O18)*D18</f>
        <v>21870</v>
      </c>
      <c r="T18" s="7">
        <f>IF(MATCH($E18,リサーチシート!$A:$A,0),INDEX(リサーチシート!E:E, MATCH($E18,リサーチシート!$A:$A,0), 0),0)*D18</f>
        <v>89910</v>
      </c>
      <c r="U18" s="11" t="e">
        <f>IF(MATCH($E18,リサーチシート!$A:$A,0),HYPERLINK(#REF!&amp;"&amp;range=A"&amp;MATCH($E18,リサーチシート!$A:$A,0), INDEX(リサーチシート!T:T, MATCH($E18,リサーチシート!$A:$A,0), 0)),0)</f>
        <v>#REF!</v>
      </c>
      <c r="V18" s="11" t="str">
        <f>IF(MATCH($E18,リサーチシート!$A:$A,0),INDEX(リサーチシート!U:U, MATCH($E18,リサーチシート!$A:$A,0), 0),0)</f>
        <v>http://mnrate.com/item/aid/</v>
      </c>
      <c r="W18" s="10" t="str">
        <f>IF(MATCH($E18,リサーチシート!$A:$A,0),INDEX(リサーチシート!V:V, MATCH($E18,リサーチシート!$A:$A,0), 0),0)</f>
        <v>https://</v>
      </c>
      <c r="X18" s="10" t="str">
        <f>IF(MATCH($E18,リサーチシート!$A:$A,0),INDEX(リサーチシート!W:W, MATCH($E18,リサーチシート!$A:$A,0), 0),0)</f>
        <v>YYYYY</v>
      </c>
      <c r="Y18" s="10"/>
    </row>
    <row r="19" spans="1:25" ht="75.75" thickBot="1" x14ac:dyDescent="0.5">
      <c r="A19" s="6">
        <v>43113</v>
      </c>
      <c r="B19" s="10" t="s">
        <v>63</v>
      </c>
      <c r="C19" s="10" t="s">
        <v>64</v>
      </c>
      <c r="D19" s="5">
        <v>3</v>
      </c>
      <c r="E19" s="5">
        <v>30</v>
      </c>
      <c r="F19" s="7">
        <v>0</v>
      </c>
      <c r="G19" s="10"/>
      <c r="H19" s="7">
        <f>IF(MATCH($E19,リサーチシート!$A:$A,0),INDEX(リサーチシート!E:E, MATCH($E19,リサーチシート!$A:$A,0), 0),0)</f>
        <v>29970</v>
      </c>
      <c r="I19" s="7">
        <f>IF(MATCH($E19,リサーチシート!$A:$A,0),INDEX(リサーチシート!G:G, MATCH($E19,リサーチシート!$A:$A,0), 0),0)</f>
        <v>20320</v>
      </c>
      <c r="J19" s="7">
        <f>IF(MATCH($E19,リサーチシート!$A:$A,0),INDEX(リサーチシート!H:H, MATCH($E19,リサーチシート!$A:$A,0), 0),0)</f>
        <v>0</v>
      </c>
      <c r="K19" s="8">
        <f>IF(MATCH($E19,リサーチシート!$A:$A,0),INDEX(リサーチシート!I:I, MATCH($E19,リサーチシート!$A:$A,0), 0),0)</f>
        <v>0</v>
      </c>
      <c r="L19" s="7">
        <f>IF(MATCH($E19,リサーチシート!$A:$A,0),INDEX(リサーチシート!J:J, MATCH($E19,リサーチシート!$A:$A,0), 0),0)</f>
        <v>0</v>
      </c>
      <c r="M19" s="8">
        <f>IF(MATCH($E19,リサーチシート!$A:$A,0),INDEX(リサーチシート!K:K, MATCH($E19,リサーチシート!$A:$A,0), 0),0)</f>
        <v>0</v>
      </c>
      <c r="N19" s="7">
        <f>IF(MATCH($E19,リサーチシート!$A:$A,0),INDEX(リサーチシート!L:L, MATCH($E19,リサーチシート!$A:$A,0), 0),0)</f>
        <v>2460</v>
      </c>
      <c r="O19" s="7">
        <f t="shared" si="0"/>
        <v>17860</v>
      </c>
      <c r="P19" s="7">
        <f t="shared" si="1"/>
        <v>60960</v>
      </c>
      <c r="Q19" s="7">
        <f>IF(MATCH($E19,リサーチシート!$A:$A,0),INDEX(リサーチシート!M:M, MATCH($E19,リサーチシート!$A:$A,0), 0),0)</f>
        <v>7290</v>
      </c>
      <c r="R19" s="9">
        <f>IF(MATCH($E19,リサーチシート!$A:$A,0),INDEX(リサーチシート!N:N, MATCH($E19,リサーチシート!$A:$A,0), 0),0)</f>
        <v>0.24324324324324326</v>
      </c>
      <c r="S19" s="7">
        <f>(INDEX(リサーチシート!F:F, MATCH($E19,リサーチシート!$A:$A,0))-O19)*D19</f>
        <v>21870</v>
      </c>
      <c r="T19" s="7">
        <f>IF(MATCH($E19,リサーチシート!$A:$A,0),INDEX(リサーチシート!E:E, MATCH($E19,リサーチシート!$A:$A,0), 0),0)*D19</f>
        <v>89910</v>
      </c>
      <c r="U19" s="11" t="e">
        <f>IF(MATCH($E19,リサーチシート!$A:$A,0),HYPERLINK(#REF!&amp;"&amp;range=A"&amp;MATCH($E19,リサーチシート!$A:$A,0), INDEX(リサーチシート!T:T, MATCH($E19,リサーチシート!$A:$A,0), 0)),0)</f>
        <v>#REF!</v>
      </c>
      <c r="V19" s="11" t="str">
        <f>IF(MATCH($E19,リサーチシート!$A:$A,0),INDEX(リサーチシート!U:U, MATCH($E19,リサーチシート!$A:$A,0), 0),0)</f>
        <v>http://mnrate.com/item/aid/</v>
      </c>
      <c r="W19" s="10" t="str">
        <f>IF(MATCH($E19,リサーチシート!$A:$A,0),INDEX(リサーチシート!V:V, MATCH($E19,リサーチシート!$A:$A,0), 0),0)</f>
        <v>https://</v>
      </c>
      <c r="X19" s="10" t="str">
        <f>IF(MATCH($E19,リサーチシート!$A:$A,0),INDEX(リサーチシート!W:W, MATCH($E19,リサーチシート!$A:$A,0), 0),0)</f>
        <v>YYYYY</v>
      </c>
      <c r="Y19" s="10"/>
    </row>
    <row r="20" spans="1:25" ht="75.75" thickBot="1" x14ac:dyDescent="0.5">
      <c r="A20" s="6">
        <v>43115</v>
      </c>
      <c r="B20" s="10" t="s">
        <v>63</v>
      </c>
      <c r="C20" s="10" t="s">
        <v>64</v>
      </c>
      <c r="D20" s="5">
        <v>5</v>
      </c>
      <c r="E20" s="5">
        <v>31</v>
      </c>
      <c r="F20" s="7">
        <v>0</v>
      </c>
      <c r="G20" s="10"/>
      <c r="H20" s="7">
        <f>IF(MATCH($E20,リサーチシート!$A:$A,0),INDEX(リサーチシート!E:E, MATCH($E20,リサーチシート!$A:$A,0), 0),0)</f>
        <v>18535</v>
      </c>
      <c r="I20" s="7">
        <f>IF(MATCH($E20,リサーチシート!$A:$A,0),INDEX(リサーチシート!G:G, MATCH($E20,リサーチシート!$A:$A,0), 0),0)</f>
        <v>14550</v>
      </c>
      <c r="J20" s="7">
        <f>IF(MATCH($E20,リサーチシート!$A:$A,0),INDEX(リサーチシート!H:H, MATCH($E20,リサーチシート!$A:$A,0), 0),0)</f>
        <v>0</v>
      </c>
      <c r="K20" s="8">
        <f>IF(MATCH($E20,リサーチシート!$A:$A,0),INDEX(リサーチシート!I:I, MATCH($E20,リサーチシート!$A:$A,0), 0),0)</f>
        <v>0</v>
      </c>
      <c r="L20" s="7">
        <f>IF(MATCH($E20,リサーチシート!$A:$A,0),INDEX(リサーチシート!J:J, MATCH($E20,リサーチシート!$A:$A,0), 0),0)</f>
        <v>0</v>
      </c>
      <c r="M20" s="8">
        <f>IF(MATCH($E20,リサーチシート!$A:$A,0),INDEX(リサーチシート!K:K, MATCH($E20,リサーチシート!$A:$A,0), 0),0)</f>
        <v>0</v>
      </c>
      <c r="N20" s="7">
        <f>IF(MATCH($E20,リサーチシート!$A:$A,0),INDEX(リサーチシート!L:L, MATCH($E20,リサーチシート!$A:$A,0), 0),0)</f>
        <v>2175</v>
      </c>
      <c r="O20" s="7">
        <f t="shared" si="0"/>
        <v>12375</v>
      </c>
      <c r="P20" s="7">
        <f t="shared" si="1"/>
        <v>72750</v>
      </c>
      <c r="Q20" s="7">
        <f>IF(MATCH($E20,リサーチシート!$A:$A,0),INDEX(リサーチシート!M:M, MATCH($E20,リサーチシート!$A:$A,0), 0),0)</f>
        <v>4348</v>
      </c>
      <c r="R20" s="9">
        <f>IF(MATCH($E20,リサーチシート!$A:$A,0),INDEX(リサーチシート!N:N, MATCH($E20,リサーチシート!$A:$A,0), 0),0)</f>
        <v>0.23458322093336931</v>
      </c>
      <c r="S20" s="7">
        <f>(INDEX(リサーチシート!F:F, MATCH($E20,リサーチシート!$A:$A,0))-O20)*D20</f>
        <v>21740</v>
      </c>
      <c r="T20" s="7">
        <f>IF(MATCH($E20,リサーチシート!$A:$A,0),INDEX(リサーチシート!E:E, MATCH($E20,リサーチシート!$A:$A,0), 0),0)*D20</f>
        <v>92675</v>
      </c>
      <c r="U20" s="11" t="e">
        <f>IF(MATCH($E20,リサーチシート!$A:$A,0),HYPERLINK(#REF!&amp;"&amp;range=A"&amp;MATCH($E20,リサーチシート!$A:$A,0), INDEX(リサーチシート!T:T, MATCH($E20,リサーチシート!$A:$A,0), 0)),0)</f>
        <v>#REF!</v>
      </c>
      <c r="V20" s="11" t="str">
        <f>IF(MATCH($E20,リサーチシート!$A:$A,0),INDEX(リサーチシート!U:U, MATCH($E20,リサーチシート!$A:$A,0), 0),0)</f>
        <v>http://mnrate.com/item/aid/</v>
      </c>
      <c r="W20" s="10" t="str">
        <f>IF(MATCH($E20,リサーチシート!$A:$A,0),INDEX(リサーチシート!V:V, MATCH($E20,リサーチシート!$A:$A,0), 0),0)</f>
        <v>https://</v>
      </c>
      <c r="X20" s="10" t="str">
        <f>IF(MATCH($E20,リサーチシート!$A:$A,0),INDEX(リサーチシート!W:W, MATCH($E20,リサーチシート!$A:$A,0), 0),0)</f>
        <v>YYYYY</v>
      </c>
      <c r="Y20" s="10"/>
    </row>
    <row r="21" spans="1:25" ht="75.75" thickBot="1" x14ac:dyDescent="0.5">
      <c r="A21" s="6">
        <v>43115</v>
      </c>
      <c r="B21" s="10" t="s">
        <v>63</v>
      </c>
      <c r="C21" s="10" t="s">
        <v>64</v>
      </c>
      <c r="D21" s="5">
        <v>1</v>
      </c>
      <c r="E21" s="5">
        <v>34</v>
      </c>
      <c r="F21" s="7">
        <v>0</v>
      </c>
      <c r="G21" s="10"/>
      <c r="H21" s="7">
        <f>IF(MATCH($E21,リサーチシート!$A:$A,0),INDEX(リサーチシート!E:E, MATCH($E21,リサーチシート!$A:$A,0), 0),0)</f>
        <v>18535</v>
      </c>
      <c r="I21" s="7">
        <f>IF(MATCH($E21,リサーチシート!$A:$A,0),INDEX(リサーチシート!G:G, MATCH($E21,リサーチシート!$A:$A,0), 0),0)</f>
        <v>13590</v>
      </c>
      <c r="J21" s="7">
        <f>IF(MATCH($E21,リサーチシート!$A:$A,0),INDEX(リサーチシート!H:H, MATCH($E21,リサーチシート!$A:$A,0), 0),0)</f>
        <v>0</v>
      </c>
      <c r="K21" s="8">
        <f>IF(MATCH($E21,リサーチシート!$A:$A,0),INDEX(リサーチシート!I:I, MATCH($E21,リサーチシート!$A:$A,0), 0),0)</f>
        <v>0</v>
      </c>
      <c r="L21" s="7">
        <f>IF(MATCH($E21,リサーチシート!$A:$A,0),INDEX(リサーチシート!J:J, MATCH($E21,リサーチシート!$A:$A,0), 0),0)</f>
        <v>0</v>
      </c>
      <c r="M21" s="8">
        <f>IF(MATCH($E21,リサーチシート!$A:$A,0),INDEX(リサーチシート!K:K, MATCH($E21,リサーチシート!$A:$A,0), 0),0)</f>
        <v>0</v>
      </c>
      <c r="N21" s="7">
        <f>IF(MATCH($E21,リサーチシート!$A:$A,0),INDEX(リサーチシート!L:L, MATCH($E21,リサーチシート!$A:$A,0), 0),0)</f>
        <v>2565</v>
      </c>
      <c r="O21" s="7">
        <f t="shared" si="0"/>
        <v>11025</v>
      </c>
      <c r="P21" s="7">
        <f t="shared" si="1"/>
        <v>13590</v>
      </c>
      <c r="Q21" s="7">
        <f>IF(MATCH($E21,リサーチシート!$A:$A,0),INDEX(リサーチシート!M:M, MATCH($E21,リサーチシート!$A:$A,0), 0),0)</f>
        <v>5698</v>
      </c>
      <c r="R21" s="9">
        <f>IF(MATCH($E21,リサーチシート!$A:$A,0),INDEX(リサーチシート!N:N, MATCH($E21,リサーチシート!$A:$A,0), 0),0)</f>
        <v>0.30741839762611278</v>
      </c>
      <c r="S21" s="7">
        <f>(INDEX(リサーチシート!F:F, MATCH($E21,リサーチシート!$A:$A,0))-O21)*D21</f>
        <v>5698</v>
      </c>
      <c r="T21" s="7">
        <f>IF(MATCH($E21,リサーチシート!$A:$A,0),INDEX(リサーチシート!E:E, MATCH($E21,リサーチシート!$A:$A,0), 0),0)*D21</f>
        <v>18535</v>
      </c>
      <c r="U21" s="11" t="e">
        <f>IF(MATCH($E21,リサーチシート!$A:$A,0),HYPERLINK(#REF!&amp;"&amp;range=A"&amp;MATCH($E21,リサーチシート!$A:$A,0), INDEX(リサーチシート!T:T, MATCH($E21,リサーチシート!$A:$A,0), 0)),0)</f>
        <v>#REF!</v>
      </c>
      <c r="V21" s="11" t="str">
        <f>IF(MATCH($E21,リサーチシート!$A:$A,0),INDEX(リサーチシート!U:U, MATCH($E21,リサーチシート!$A:$A,0), 0),0)</f>
        <v>http://mnrate.com/item/aid/</v>
      </c>
      <c r="W21" s="10" t="str">
        <f>IF(MATCH($E21,リサーチシート!$A:$A,0),INDEX(リサーチシート!V:V, MATCH($E21,リサーチシート!$A:$A,0), 0),0)</f>
        <v>https://</v>
      </c>
      <c r="X21" s="10" t="str">
        <f>IF(MATCH($E21,リサーチシート!$A:$A,0),INDEX(リサーチシート!W:W, MATCH($E21,リサーチシート!$A:$A,0), 0),0)</f>
        <v>YYYYY</v>
      </c>
      <c r="Y21" s="10"/>
    </row>
    <row r="22" spans="1:25" ht="75.75" thickBot="1" x14ac:dyDescent="0.5">
      <c r="A22" s="6">
        <v>43115</v>
      </c>
      <c r="B22" s="10" t="s">
        <v>63</v>
      </c>
      <c r="C22" s="10" t="s">
        <v>64</v>
      </c>
      <c r="D22" s="5">
        <v>9</v>
      </c>
      <c r="E22" s="5">
        <v>37</v>
      </c>
      <c r="F22" s="7">
        <v>0</v>
      </c>
      <c r="G22" s="10"/>
      <c r="H22" s="7">
        <f>IF(MATCH($E22,リサーチシート!$A:$A,0),INDEX(リサーチシート!E:E, MATCH($E22,リサーチシート!$A:$A,0), 0),0)</f>
        <v>19800</v>
      </c>
      <c r="I22" s="7">
        <f>IF(MATCH($E22,リサーチシート!$A:$A,0),INDEX(リサーチシート!G:G, MATCH($E22,リサーチシート!$A:$A,0), 0),0)</f>
        <v>10530</v>
      </c>
      <c r="J22" s="7">
        <f>IF(MATCH($E22,リサーチシート!$A:$A,0),INDEX(リサーチシート!H:H, MATCH($E22,リサーチシート!$A:$A,0), 0),0)</f>
        <v>0</v>
      </c>
      <c r="K22" s="8">
        <f>IF(MATCH($E22,リサーチシート!$A:$A,0),INDEX(リサーチシート!I:I, MATCH($E22,リサーチシート!$A:$A,0), 0),0)</f>
        <v>0</v>
      </c>
      <c r="L22" s="7">
        <f>IF(MATCH($E22,リサーチシート!$A:$A,0),INDEX(リサーチシート!J:J, MATCH($E22,リサーチシート!$A:$A,0), 0),0)</f>
        <v>0</v>
      </c>
      <c r="M22" s="8">
        <f>IF(MATCH($E22,リサーチシート!$A:$A,0),INDEX(リサーチシート!K:K, MATCH($E22,リサーチシート!$A:$A,0), 0),0)</f>
        <v>0</v>
      </c>
      <c r="N22" s="7">
        <f>IF(MATCH($E22,リサーチシート!$A:$A,0),INDEX(リサーチシート!L:L, MATCH($E22,リサーチシート!$A:$A,0), 0),0)</f>
        <v>1575</v>
      </c>
      <c r="O22" s="7">
        <f t="shared" si="0"/>
        <v>8955</v>
      </c>
      <c r="P22" s="7">
        <f t="shared" si="1"/>
        <v>94770</v>
      </c>
      <c r="Q22" s="7">
        <f>IF(MATCH($E22,リサーチシート!$A:$A,0),INDEX(リサーチシート!M:M, MATCH($E22,リサーチシート!$A:$A,0), 0),0)</f>
        <v>7544</v>
      </c>
      <c r="R22" s="9">
        <f>IF(MATCH($E22,リサーチシート!$A:$A,0),INDEX(リサーチシート!N:N, MATCH($E22,リサーチシート!$A:$A,0), 0),0)</f>
        <v>0.38101010101010102</v>
      </c>
      <c r="S22" s="7">
        <f>(INDEX(リサーチシート!F:F, MATCH($E22,リサーチシート!$A:$A,0))-O22)*D22</f>
        <v>67896</v>
      </c>
      <c r="T22" s="7">
        <f>IF(MATCH($E22,リサーチシート!$A:$A,0),INDEX(リサーチシート!E:E, MATCH($E22,リサーチシート!$A:$A,0), 0),0)*D22</f>
        <v>178200</v>
      </c>
      <c r="U22" s="11" t="e">
        <f>IF(MATCH($E22,リサーチシート!$A:$A,0),HYPERLINK(#REF!&amp;"&amp;range=A"&amp;MATCH($E22,リサーチシート!$A:$A,0), INDEX(リサーチシート!T:T, MATCH($E22,リサーチシート!$A:$A,0), 0)),0)</f>
        <v>#REF!</v>
      </c>
      <c r="V22" s="11" t="str">
        <f>IF(MATCH($E22,リサーチシート!$A:$A,0),INDEX(リサーチシート!U:U, MATCH($E22,リサーチシート!$A:$A,0), 0),0)</f>
        <v>http://mnrate.com/item/aid/</v>
      </c>
      <c r="W22" s="10" t="str">
        <f>IF(MATCH($E22,リサーチシート!$A:$A,0),INDEX(リサーチシート!V:V, MATCH($E22,リサーチシート!$A:$A,0), 0),0)</f>
        <v>https://</v>
      </c>
      <c r="X22" s="10" t="str">
        <f>IF(MATCH($E22,リサーチシート!$A:$A,0),INDEX(リサーチシート!W:W, MATCH($E22,リサーチシート!$A:$A,0), 0),0)</f>
        <v>YYYYY</v>
      </c>
      <c r="Y22" s="10"/>
    </row>
    <row r="23" spans="1:25" ht="75.75" thickBot="1" x14ac:dyDescent="0.5">
      <c r="A23" s="6">
        <v>43115</v>
      </c>
      <c r="B23" s="10" t="s">
        <v>63</v>
      </c>
      <c r="C23" s="10" t="s">
        <v>64</v>
      </c>
      <c r="D23" s="5">
        <v>9</v>
      </c>
      <c r="E23" s="5">
        <v>37</v>
      </c>
      <c r="F23" s="7">
        <v>0</v>
      </c>
      <c r="G23" s="10"/>
      <c r="H23" s="7">
        <f>IF(MATCH($E23,リサーチシート!$A:$A,0),INDEX(リサーチシート!E:E, MATCH($E23,リサーチシート!$A:$A,0), 0),0)</f>
        <v>19800</v>
      </c>
      <c r="I23" s="7">
        <f>IF(MATCH($E23,リサーチシート!$A:$A,0),INDEX(リサーチシート!G:G, MATCH($E23,リサーチシート!$A:$A,0), 0),0)</f>
        <v>10530</v>
      </c>
      <c r="J23" s="7">
        <f>IF(MATCH($E23,リサーチシート!$A:$A,0),INDEX(リサーチシート!H:H, MATCH($E23,リサーチシート!$A:$A,0), 0),0)</f>
        <v>0</v>
      </c>
      <c r="K23" s="8">
        <f>IF(MATCH($E23,リサーチシート!$A:$A,0),INDEX(リサーチシート!I:I, MATCH($E23,リサーチシート!$A:$A,0), 0),0)</f>
        <v>0</v>
      </c>
      <c r="L23" s="7">
        <f>IF(MATCH($E23,リサーチシート!$A:$A,0),INDEX(リサーチシート!J:J, MATCH($E23,リサーチシート!$A:$A,0), 0),0)</f>
        <v>0</v>
      </c>
      <c r="M23" s="8">
        <f>IF(MATCH($E23,リサーチシート!$A:$A,0),INDEX(リサーチシート!K:K, MATCH($E23,リサーチシート!$A:$A,0), 0),0)</f>
        <v>0</v>
      </c>
      <c r="N23" s="7">
        <f>IF(MATCH($E23,リサーチシート!$A:$A,0),INDEX(リサーチシート!L:L, MATCH($E23,リサーチシート!$A:$A,0), 0),0)</f>
        <v>1575</v>
      </c>
      <c r="O23" s="7">
        <f t="shared" si="0"/>
        <v>8955</v>
      </c>
      <c r="P23" s="7">
        <f t="shared" si="1"/>
        <v>94770</v>
      </c>
      <c r="Q23" s="7">
        <f>IF(MATCH($E23,リサーチシート!$A:$A,0),INDEX(リサーチシート!M:M, MATCH($E23,リサーチシート!$A:$A,0), 0),0)</f>
        <v>7544</v>
      </c>
      <c r="R23" s="9">
        <f>IF(MATCH($E23,リサーチシート!$A:$A,0),INDEX(リサーチシート!N:N, MATCH($E23,リサーチシート!$A:$A,0), 0),0)</f>
        <v>0.38101010101010102</v>
      </c>
      <c r="S23" s="7">
        <f>(INDEX(リサーチシート!F:F, MATCH($E23,リサーチシート!$A:$A,0))-O23)*D23</f>
        <v>67896</v>
      </c>
      <c r="T23" s="7">
        <f>IF(MATCH($E23,リサーチシート!$A:$A,0),INDEX(リサーチシート!E:E, MATCH($E23,リサーチシート!$A:$A,0), 0),0)*D23</f>
        <v>178200</v>
      </c>
      <c r="U23" s="11" t="e">
        <f>IF(MATCH($E23,リサーチシート!$A:$A,0),HYPERLINK(#REF!&amp;"&amp;range=A"&amp;MATCH($E23,リサーチシート!$A:$A,0), INDEX(リサーチシート!T:T, MATCH($E23,リサーチシート!$A:$A,0), 0)),0)</f>
        <v>#REF!</v>
      </c>
      <c r="V23" s="11" t="str">
        <f>IF(MATCH($E23,リサーチシート!$A:$A,0),INDEX(リサーチシート!U:U, MATCH($E23,リサーチシート!$A:$A,0), 0),0)</f>
        <v>http://mnrate.com/item/aid/</v>
      </c>
      <c r="W23" s="10" t="str">
        <f>IF(MATCH($E23,リサーチシート!$A:$A,0),INDEX(リサーチシート!V:V, MATCH($E23,リサーチシート!$A:$A,0), 0),0)</f>
        <v>https://</v>
      </c>
      <c r="X23" s="10" t="str">
        <f>IF(MATCH($E23,リサーチシート!$A:$A,0),INDEX(リサーチシート!W:W, MATCH($E23,リサーチシート!$A:$A,0), 0),0)</f>
        <v>YYYYY</v>
      </c>
      <c r="Y23" s="10"/>
    </row>
    <row r="24" spans="1:25" ht="75.75" thickBot="1" x14ac:dyDescent="0.5">
      <c r="A24" s="6">
        <v>43115</v>
      </c>
      <c r="B24" s="10" t="s">
        <v>63</v>
      </c>
      <c r="C24" s="10" t="s">
        <v>64</v>
      </c>
      <c r="D24" s="5">
        <v>1</v>
      </c>
      <c r="E24" s="5">
        <v>38</v>
      </c>
      <c r="F24" s="7">
        <v>1200</v>
      </c>
      <c r="G24" s="10"/>
      <c r="H24" s="7">
        <f>IF(MATCH($E24,リサーチシート!$A:$A,0),INDEX(リサーチシート!E:E, MATCH($E24,リサーチシート!$A:$A,0), 0),0)</f>
        <v>221282</v>
      </c>
      <c r="I24" s="7">
        <f>IF(MATCH($E24,リサーチシート!$A:$A,0),INDEX(リサーチシート!G:G, MATCH($E24,リサーチシート!$A:$A,0), 0),0)</f>
        <v>127800</v>
      </c>
      <c r="J24" s="7">
        <f>IF(MATCH($E24,リサーチシート!$A:$A,0),INDEX(リサーチシート!H:H, MATCH($E24,リサーチシート!$A:$A,0), 0),0)</f>
        <v>0</v>
      </c>
      <c r="K24" s="8">
        <f>IF(MATCH($E24,リサーチシート!$A:$A,0),INDEX(リサーチシート!I:I, MATCH($E24,リサーチシート!$A:$A,0), 0),0)</f>
        <v>0</v>
      </c>
      <c r="L24" s="7">
        <f>IF(MATCH($E24,リサーチシート!$A:$A,0),INDEX(リサーチシート!J:J, MATCH($E24,リサーチシート!$A:$A,0), 0),0)</f>
        <v>0</v>
      </c>
      <c r="M24" s="8">
        <f>IF(MATCH($E24,リサーチシート!$A:$A,0),INDEX(リサーチシート!K:K, MATCH($E24,リサーチシート!$A:$A,0), 0),0)</f>
        <v>0</v>
      </c>
      <c r="N24" s="7">
        <f>IF(MATCH($E24,リサーチシート!$A:$A,0),INDEX(リサーチシート!L:L, MATCH($E24,リサーチシート!$A:$A,0), 0),0)</f>
        <v>22668</v>
      </c>
      <c r="O24" s="7">
        <f t="shared" si="0"/>
        <v>105132</v>
      </c>
      <c r="P24" s="7">
        <f t="shared" si="1"/>
        <v>127800</v>
      </c>
      <c r="Q24" s="7">
        <f>IF(MATCH($E24,リサーチシート!$A:$A,0),INDEX(リサーチシート!M:M, MATCH($E24,リサーチシート!$A:$A,0), 0),0)</f>
        <v>98329</v>
      </c>
      <c r="R24" s="9">
        <f>IF(MATCH($E24,リサーチシート!$A:$A,0),INDEX(リサーチシート!N:N, MATCH($E24,リサーチシート!$A:$A,0), 0),0)</f>
        <v>0.44436058965482961</v>
      </c>
      <c r="S24" s="7">
        <f>(INDEX(リサーチシート!F:F, MATCH($E24,リサーチシート!$A:$A,0))-O24)*D24</f>
        <v>98329</v>
      </c>
      <c r="T24" s="7">
        <f>IF(MATCH($E24,リサーチシート!$A:$A,0),INDEX(リサーチシート!E:E, MATCH($E24,リサーチシート!$A:$A,0), 0),0)*D24</f>
        <v>221282</v>
      </c>
      <c r="U24" s="11" t="e">
        <f>IF(MATCH($E24,リサーチシート!$A:$A,0),HYPERLINK(#REF!&amp;"&amp;range=A"&amp;MATCH($E24,リサーチシート!$A:$A,0), INDEX(リサーチシート!T:T, MATCH($E24,リサーチシート!$A:$A,0), 0)),0)</f>
        <v>#REF!</v>
      </c>
      <c r="V24" s="11" t="str">
        <f>IF(MATCH($E24,リサーチシート!$A:$A,0),INDEX(リサーチシート!U:U, MATCH($E24,リサーチシート!$A:$A,0), 0),0)</f>
        <v>http://mnrate.com/item/aid/</v>
      </c>
      <c r="W24" s="10" t="str">
        <f>IF(MATCH($E24,リサーチシート!$A:$A,0),INDEX(リサーチシート!V:V, MATCH($E24,リサーチシート!$A:$A,0), 0),0)</f>
        <v>https://</v>
      </c>
      <c r="X24" s="10" t="str">
        <f>IF(MATCH($E24,リサーチシート!$A:$A,0),INDEX(リサーチシート!W:W, MATCH($E24,リサーチシート!$A:$A,0), 0),0)</f>
        <v>YYYYY</v>
      </c>
      <c r="Y24" s="10"/>
    </row>
    <row r="25" spans="1:25" ht="75.75" thickBot="1" x14ac:dyDescent="0.5">
      <c r="A25" s="6">
        <v>43115</v>
      </c>
      <c r="B25" s="10" t="s">
        <v>65</v>
      </c>
      <c r="C25" s="10" t="s">
        <v>64</v>
      </c>
      <c r="D25" s="5">
        <v>0</v>
      </c>
      <c r="E25" s="5">
        <v>39</v>
      </c>
      <c r="F25" s="7">
        <v>0</v>
      </c>
      <c r="G25" s="10"/>
      <c r="H25" s="7">
        <f>IF(MATCH($E25,リサーチシート!$A:$A,0),INDEX(リサーチシート!E:E, MATCH($E25,リサーチシート!$A:$A,0), 0),0)</f>
        <v>221282</v>
      </c>
      <c r="I25" s="7">
        <f>IF(MATCH($E25,リサーチシート!$A:$A,0),INDEX(リサーチシート!G:G, MATCH($E25,リサーチシート!$A:$A,0), 0),0)</f>
        <v>149965</v>
      </c>
      <c r="J25" s="7">
        <f>IF(MATCH($E25,リサーチシート!$A:$A,0),INDEX(リサーチシート!H:H, MATCH($E25,リサーチシート!$A:$A,0), 0),0)</f>
        <v>0</v>
      </c>
      <c r="K25" s="8">
        <f>IF(MATCH($E25,リサーチシート!$A:$A,0),INDEX(リサーチシート!I:I, MATCH($E25,リサーチシート!$A:$A,0), 0),0)</f>
        <v>0</v>
      </c>
      <c r="L25" s="7">
        <f>IF(MATCH($E25,リサーチシート!$A:$A,0),INDEX(リサーチシート!J:J, MATCH($E25,リサーチシート!$A:$A,0), 0),0)</f>
        <v>0</v>
      </c>
      <c r="M25" s="8">
        <f>IF(MATCH($E25,リサーチシート!$A:$A,0),INDEX(リサーチシート!K:K, MATCH($E25,リサーチシート!$A:$A,0), 0),0)</f>
        <v>0</v>
      </c>
      <c r="N25" s="7">
        <f>IF(MATCH($E25,リサーチシート!$A:$A,0),INDEX(リサーチシート!L:L, MATCH($E25,リサーチシート!$A:$A,0), 0),0)</f>
        <v>18076</v>
      </c>
      <c r="O25" s="7">
        <f t="shared" si="0"/>
        <v>131889</v>
      </c>
      <c r="P25" s="7">
        <f t="shared" si="1"/>
        <v>0</v>
      </c>
      <c r="Q25" s="7">
        <f>IF(MATCH($E25,リサーチシート!$A:$A,0),INDEX(リサーチシート!M:M, MATCH($E25,リサーチシート!$A:$A,0), 0),0)</f>
        <v>71572</v>
      </c>
      <c r="R25" s="9">
        <f>IF(MATCH($E25,リサーチシート!$A:$A,0),INDEX(リサーチシート!N:N, MATCH($E25,リサーチシート!$A:$A,0), 0),0)</f>
        <v>0.32344248515468949</v>
      </c>
      <c r="S25" s="7">
        <f>(INDEX(リサーチシート!F:F, MATCH($E25,リサーチシート!$A:$A,0))-O25)*D25</f>
        <v>0</v>
      </c>
      <c r="T25" s="7">
        <f>IF(MATCH($E25,リサーチシート!$A:$A,0),INDEX(リサーチシート!E:E, MATCH($E25,リサーチシート!$A:$A,0), 0),0)*D25</f>
        <v>0</v>
      </c>
      <c r="U25" s="11" t="e">
        <f>IF(MATCH($E25,リサーチシート!$A:$A,0),HYPERLINK(#REF!&amp;"&amp;range=A"&amp;MATCH($E25,リサーチシート!$A:$A,0), INDEX(リサーチシート!T:T, MATCH($E25,リサーチシート!$A:$A,0), 0)),0)</f>
        <v>#REF!</v>
      </c>
      <c r="V25" s="11" t="str">
        <f>IF(MATCH($E25,リサーチシート!$A:$A,0),INDEX(リサーチシート!U:U, MATCH($E25,リサーチシート!$A:$A,0), 0),0)</f>
        <v>http://mnrate.com/item/aid/</v>
      </c>
      <c r="W25" s="10" t="str">
        <f>IF(MATCH($E25,リサーチシート!$A:$A,0),INDEX(リサーチシート!V:V, MATCH($E25,リサーチシート!$A:$A,0), 0),0)</f>
        <v>https://</v>
      </c>
      <c r="X25" s="10" t="str">
        <f>IF(MATCH($E25,リサーチシート!$A:$A,0),INDEX(リサーチシート!W:W, MATCH($E25,リサーチシート!$A:$A,0), 0),0)</f>
        <v>YYYYY</v>
      </c>
      <c r="Y25" s="10"/>
    </row>
    <row r="26" spans="1:25" ht="75.75" thickBot="1" x14ac:dyDescent="0.5">
      <c r="A26" s="6">
        <v>43115</v>
      </c>
      <c r="B26" s="10" t="s">
        <v>65</v>
      </c>
      <c r="C26" s="10" t="s">
        <v>64</v>
      </c>
      <c r="D26" s="5">
        <v>1</v>
      </c>
      <c r="E26" s="5">
        <v>41</v>
      </c>
      <c r="F26" s="7">
        <v>0</v>
      </c>
      <c r="G26" s="10"/>
      <c r="H26" s="7">
        <f>IF(MATCH($E26,リサーチシート!$A:$A,0),INDEX(リサーチシート!E:E, MATCH($E26,リサーチシート!$A:$A,0), 0),0)</f>
        <v>221282</v>
      </c>
      <c r="I26" s="7">
        <f>IF(MATCH($E26,リサーチシート!$A:$A,0),INDEX(リサーチシート!G:G, MATCH($E26,リサーチシート!$A:$A,0), 0),0)</f>
        <v>149965</v>
      </c>
      <c r="J26" s="7">
        <f>IF(MATCH($E26,リサーチシート!$A:$A,0),INDEX(リサーチシート!H:H, MATCH($E26,リサーチシート!$A:$A,0), 0),0)</f>
        <v>0</v>
      </c>
      <c r="K26" s="8">
        <f>IF(MATCH($E26,リサーチシート!$A:$A,0),INDEX(リサーチシート!I:I, MATCH($E26,リサーチシート!$A:$A,0), 0),0)</f>
        <v>0</v>
      </c>
      <c r="L26" s="7">
        <f>IF(MATCH($E26,リサーチシート!$A:$A,0),INDEX(リサーチシート!J:J, MATCH($E26,リサーチシート!$A:$A,0), 0),0)</f>
        <v>0</v>
      </c>
      <c r="M26" s="8">
        <f>IF(MATCH($E26,リサーチシート!$A:$A,0),INDEX(リサーチシート!K:K, MATCH($E26,リサーチシート!$A:$A,0), 0),0)</f>
        <v>0</v>
      </c>
      <c r="N26" s="7">
        <f>IF(MATCH($E26,リサーチシート!$A:$A,0),INDEX(リサーチシート!L:L, MATCH($E26,リサーチシート!$A:$A,0), 0),0)</f>
        <v>17998</v>
      </c>
      <c r="O26" s="7">
        <f t="shared" si="0"/>
        <v>131967</v>
      </c>
      <c r="P26" s="7">
        <f t="shared" si="1"/>
        <v>149965</v>
      </c>
      <c r="Q26" s="7">
        <f>IF(MATCH($E26,リサーチシート!$A:$A,0),INDEX(リサーチシート!M:M, MATCH($E26,リサーチシート!$A:$A,0), 0),0)</f>
        <v>71494</v>
      </c>
      <c r="R26" s="9">
        <f>IF(MATCH($E26,リサーチシート!$A:$A,0),INDEX(リサーチシート!N:N, MATCH($E26,リサーチシート!$A:$A,0), 0),0)</f>
        <v>0.32308999376361386</v>
      </c>
      <c r="S26" s="7">
        <f>(INDEX(リサーチシート!F:F, MATCH($E26,リサーチシート!$A:$A,0))-O26)*D26</f>
        <v>71494</v>
      </c>
      <c r="T26" s="7">
        <f>IF(MATCH($E26,リサーチシート!$A:$A,0),INDEX(リサーチシート!E:E, MATCH($E26,リサーチシート!$A:$A,0), 0),0)*D26</f>
        <v>221282</v>
      </c>
      <c r="U26" s="11" t="e">
        <f>IF(MATCH($E26,リサーチシート!$A:$A,0),HYPERLINK(#REF!&amp;"&amp;range=A"&amp;MATCH($E26,リサーチシート!$A:$A,0), INDEX(リサーチシート!T:T, MATCH($E26,リサーチシート!$A:$A,0), 0)),0)</f>
        <v>#REF!</v>
      </c>
      <c r="V26" s="11" t="str">
        <f>IF(MATCH($E26,リサーチシート!$A:$A,0),INDEX(リサーチシート!U:U, MATCH($E26,リサーチシート!$A:$A,0), 0),0)</f>
        <v>http://mnrate.com/item/aid/</v>
      </c>
      <c r="W26" s="10" t="str">
        <f>IF(MATCH($E26,リサーチシート!$A:$A,0),INDEX(リサーチシート!V:V, MATCH($E26,リサーチシート!$A:$A,0), 0),0)</f>
        <v>https://</v>
      </c>
      <c r="X26" s="10" t="str">
        <f>IF(MATCH($E26,リサーチシート!$A:$A,0),INDEX(リサーチシート!W:W, MATCH($E26,リサーチシート!$A:$A,0), 0),0)</f>
        <v>YYYYY</v>
      </c>
      <c r="Y26" s="10"/>
    </row>
    <row r="27" spans="1:25" ht="75.75" thickBot="1" x14ac:dyDescent="0.5">
      <c r="A27" s="6">
        <v>43115</v>
      </c>
      <c r="B27" s="10" t="s">
        <v>63</v>
      </c>
      <c r="C27" s="10" t="s">
        <v>64</v>
      </c>
      <c r="D27" s="5">
        <v>1</v>
      </c>
      <c r="E27" s="5">
        <v>40</v>
      </c>
      <c r="F27" s="7">
        <v>0</v>
      </c>
      <c r="G27" s="10"/>
      <c r="H27" s="7">
        <f>IF(MATCH($E27,リサーチシート!$A:$A,0),INDEX(リサーチシート!E:E, MATCH($E27,リサーチシート!$A:$A,0), 0),0)</f>
        <v>23999</v>
      </c>
      <c r="I27" s="7">
        <f>IF(MATCH($E27,リサーチシート!$A:$A,0),INDEX(リサーチシート!G:G, MATCH($E27,リサーチシート!$A:$A,0), 0),0)</f>
        <v>21600</v>
      </c>
      <c r="J27" s="7">
        <f>IF(MATCH($E27,リサーチシート!$A:$A,0),INDEX(リサーチシート!H:H, MATCH($E27,リサーチシート!$A:$A,0), 0),0)</f>
        <v>0</v>
      </c>
      <c r="K27" s="8">
        <f>IF(MATCH($E27,リサーチシート!$A:$A,0),INDEX(リサーチシート!I:I, MATCH($E27,リサーチシート!$A:$A,0), 0),0)</f>
        <v>0</v>
      </c>
      <c r="L27" s="7">
        <f>IF(MATCH($E27,リサーチシート!$A:$A,0),INDEX(リサーチシート!J:J, MATCH($E27,リサーチシート!$A:$A,0), 0),0)</f>
        <v>0</v>
      </c>
      <c r="M27" s="8">
        <f>IF(MATCH($E27,リサーチシート!$A:$A,0),INDEX(リサーチシート!K:K, MATCH($E27,リサーチシート!$A:$A,0), 0),0)</f>
        <v>0</v>
      </c>
      <c r="N27" s="7">
        <f>IF(MATCH($E27,リサーチシート!$A:$A,0),INDEX(リサーチシート!L:L, MATCH($E27,リサーチシート!$A:$A,0), 0),0)</f>
        <v>3240</v>
      </c>
      <c r="O27" s="7">
        <f t="shared" si="0"/>
        <v>18360</v>
      </c>
      <c r="P27" s="7">
        <f t="shared" si="1"/>
        <v>21600</v>
      </c>
      <c r="Q27" s="7">
        <f>IF(MATCH($E27,リサーチシート!$A:$A,0),INDEX(リサーチシート!M:M, MATCH($E27,リサーチシート!$A:$A,0), 0),0)</f>
        <v>3390</v>
      </c>
      <c r="R27" s="9">
        <f>IF(MATCH($E27,リサーチシート!$A:$A,0),INDEX(リサーチシート!N:N, MATCH($E27,リサーチシート!$A:$A,0), 0),0)</f>
        <v>0.14125588566190259</v>
      </c>
      <c r="S27" s="7">
        <f>(INDEX(リサーチシート!F:F, MATCH($E27,リサーチシート!$A:$A,0))-O27)*D27</f>
        <v>3390</v>
      </c>
      <c r="T27" s="7">
        <f>IF(MATCH($E27,リサーチシート!$A:$A,0),INDEX(リサーチシート!E:E, MATCH($E27,リサーチシート!$A:$A,0), 0),0)*D27</f>
        <v>23999</v>
      </c>
      <c r="U27" s="11" t="e">
        <f>IF(MATCH($E27,リサーチシート!$A:$A,0),HYPERLINK(#REF!&amp;"&amp;range=A"&amp;MATCH($E27,リサーチシート!$A:$A,0), INDEX(リサーチシート!T:T, MATCH($E27,リサーチシート!$A:$A,0), 0)),0)</f>
        <v>#REF!</v>
      </c>
      <c r="V27" s="11" t="str">
        <f>IF(MATCH($E27,リサーチシート!$A:$A,0),INDEX(リサーチシート!U:U, MATCH($E27,リサーチシート!$A:$A,0), 0),0)</f>
        <v>http://mnrate.com/item/aid/</v>
      </c>
      <c r="W27" s="10" t="str">
        <f>IF(MATCH($E27,リサーチシート!$A:$A,0),INDEX(リサーチシート!V:V, MATCH($E27,リサーチシート!$A:$A,0), 0),0)</f>
        <v>https://</v>
      </c>
      <c r="X27" s="10" t="str">
        <f>IF(MATCH($E27,リサーチシート!$A:$A,0),INDEX(リサーチシート!W:W, MATCH($E27,リサーチシート!$A:$A,0), 0),0)</f>
        <v>YYYYY</v>
      </c>
      <c r="Y27" s="10"/>
    </row>
    <row r="28" spans="1:25" ht="75.75" thickBot="1" x14ac:dyDescent="0.5">
      <c r="A28" s="6">
        <v>43115</v>
      </c>
      <c r="B28" s="10" t="s">
        <v>63</v>
      </c>
      <c r="C28" s="10" t="s">
        <v>64</v>
      </c>
      <c r="D28" s="5">
        <v>5</v>
      </c>
      <c r="E28" s="5">
        <v>42</v>
      </c>
      <c r="F28" s="7">
        <v>0</v>
      </c>
      <c r="G28" s="10"/>
      <c r="H28" s="7">
        <f>IF(MATCH($E28,リサーチシート!$A:$A,0),INDEX(リサーチシート!E:E, MATCH($E28,リサーチシート!$A:$A,0), 0),0)</f>
        <v>27300</v>
      </c>
      <c r="I28" s="7">
        <f>IF(MATCH($E28,リサーチシート!$A:$A,0),INDEX(リサーチシート!G:G, MATCH($E28,リサーチシート!$A:$A,0), 0),0)</f>
        <v>21186</v>
      </c>
      <c r="J28" s="7">
        <f>IF(MATCH($E28,リサーチシート!$A:$A,0),INDEX(リサーチシート!H:H, MATCH($E28,リサーチシート!$A:$A,0), 0),0)</f>
        <v>0</v>
      </c>
      <c r="K28" s="8">
        <f>IF(MATCH($E28,リサーチシート!$A:$A,0),INDEX(リサーチシート!I:I, MATCH($E28,リサーチシート!$A:$A,0), 0),0)</f>
        <v>0</v>
      </c>
      <c r="L28" s="7">
        <f>IF(MATCH($E28,リサーチシート!$A:$A,0),INDEX(リサーチシート!J:J, MATCH($E28,リサーチシート!$A:$A,0), 0),0)</f>
        <v>0</v>
      </c>
      <c r="M28" s="8">
        <f>IF(MATCH($E28,リサーチシート!$A:$A,0),INDEX(リサーチシート!K:K, MATCH($E28,リサーチシート!$A:$A,0), 0),0)</f>
        <v>0</v>
      </c>
      <c r="N28" s="7">
        <f>IF(MATCH($E28,リサーチシート!$A:$A,0),INDEX(リサーチシート!L:L, MATCH($E28,リサーチシート!$A:$A,0), 0),0)</f>
        <v>3165</v>
      </c>
      <c r="O28" s="7">
        <f t="shared" si="0"/>
        <v>18021</v>
      </c>
      <c r="P28" s="7">
        <f t="shared" si="1"/>
        <v>105930</v>
      </c>
      <c r="Q28" s="7">
        <f>IF(MATCH($E28,リサーチシート!$A:$A,0),INDEX(リサーチシート!M:M, MATCH($E28,リサーチシート!$A:$A,0), 0),0)</f>
        <v>4870</v>
      </c>
      <c r="R28" s="9">
        <f>IF(MATCH($E28,リサーチシート!$A:$A,0),INDEX(リサーチシート!N:N, MATCH($E28,リサーチシート!$A:$A,0), 0),0)</f>
        <v>0.17838827838827839</v>
      </c>
      <c r="S28" s="7">
        <f>(INDEX(リサーチシート!F:F, MATCH($E28,リサーチシート!$A:$A,0))-O28)*D28</f>
        <v>24350</v>
      </c>
      <c r="T28" s="7">
        <f>IF(MATCH($E28,リサーチシート!$A:$A,0),INDEX(リサーチシート!E:E, MATCH($E28,リサーチシート!$A:$A,0), 0),0)*D28</f>
        <v>136500</v>
      </c>
      <c r="U28" s="11" t="e">
        <f>IF(MATCH($E28,リサーチシート!$A:$A,0),HYPERLINK(#REF!&amp;"&amp;range=A"&amp;MATCH($E28,リサーチシート!$A:$A,0), INDEX(リサーチシート!T:T, MATCH($E28,リサーチシート!$A:$A,0), 0)),0)</f>
        <v>#REF!</v>
      </c>
      <c r="V28" s="11" t="str">
        <f>IF(MATCH($E28,リサーチシート!$A:$A,0),INDEX(リサーチシート!U:U, MATCH($E28,リサーチシート!$A:$A,0), 0),0)</f>
        <v>http://mnrate.com/item/aid/</v>
      </c>
      <c r="W28" s="10" t="str">
        <f>IF(MATCH($E28,リサーチシート!$A:$A,0),INDEX(リサーチシート!V:V, MATCH($E28,リサーチシート!$A:$A,0), 0),0)</f>
        <v>https://</v>
      </c>
      <c r="X28" s="10" t="str">
        <f>IF(MATCH($E28,リサーチシート!$A:$A,0),INDEX(リサーチシート!W:W, MATCH($E28,リサーチシート!$A:$A,0), 0),0)</f>
        <v>YYYYY</v>
      </c>
      <c r="Y28" s="10"/>
    </row>
    <row r="29" spans="1:25" ht="75.75" thickBot="1" x14ac:dyDescent="0.5">
      <c r="A29" s="6">
        <v>43116</v>
      </c>
      <c r="B29" s="10" t="s">
        <v>63</v>
      </c>
      <c r="C29" s="10" t="s">
        <v>64</v>
      </c>
      <c r="D29" s="5">
        <v>1</v>
      </c>
      <c r="E29" s="5">
        <v>43</v>
      </c>
      <c r="F29" s="7">
        <v>0</v>
      </c>
      <c r="G29" s="10"/>
      <c r="H29" s="7">
        <f>IF(MATCH($E29,リサーチシート!$A:$A,0),INDEX(リサーチシート!E:E, MATCH($E29,リサーチシート!$A:$A,0), 0),0)</f>
        <v>52820</v>
      </c>
      <c r="I29" s="7">
        <f>IF(MATCH($E29,リサーチシート!$A:$A,0),INDEX(リサーチシート!G:G, MATCH($E29,リサーチシート!$A:$A,0), 0),0)</f>
        <v>45104</v>
      </c>
      <c r="J29" s="7">
        <f>IF(MATCH($E29,リサーチシート!$A:$A,0),INDEX(リサーチシート!H:H, MATCH($E29,リサーチシート!$A:$A,0), 0),0)</f>
        <v>0</v>
      </c>
      <c r="K29" s="8">
        <f>IF(MATCH($E29,リサーチシート!$A:$A,0),INDEX(リサーチシート!I:I, MATCH($E29,リサーチシート!$A:$A,0), 0),0)</f>
        <v>0</v>
      </c>
      <c r="L29" s="7">
        <f>IF(MATCH($E29,リサーチシート!$A:$A,0),INDEX(リサーチシート!J:J, MATCH($E29,リサーチシート!$A:$A,0), 0),0)</f>
        <v>0</v>
      </c>
      <c r="M29" s="8">
        <f>IF(MATCH($E29,リサーチシート!$A:$A,0),INDEX(リサーチシート!K:K, MATCH($E29,リサーチシート!$A:$A,0), 0),0)</f>
        <v>0</v>
      </c>
      <c r="N29" s="7">
        <f>IF(MATCH($E29,リサーチシート!$A:$A,0),INDEX(リサーチシート!L:L, MATCH($E29,リサーチシート!$A:$A,0), 0),0)</f>
        <v>4961</v>
      </c>
      <c r="O29" s="7">
        <f t="shared" si="0"/>
        <v>40143</v>
      </c>
      <c r="P29" s="7">
        <f t="shared" si="1"/>
        <v>45104</v>
      </c>
      <c r="Q29" s="7">
        <f>IF(MATCH($E29,リサーチシート!$A:$A,0),INDEX(リサーチシート!M:M, MATCH($E29,リサーチシート!$A:$A,0), 0),0)</f>
        <v>4636</v>
      </c>
      <c r="R29" s="9">
        <f>IF(MATCH($E29,リサーチシート!$A:$A,0),INDEX(リサーチシート!N:N, MATCH($E29,リサーチシート!$A:$A,0), 0),0)</f>
        <v>8.7769784172661874E-2</v>
      </c>
      <c r="S29" s="7">
        <f>(INDEX(リサーチシート!F:F, MATCH($E29,リサーチシート!$A:$A,0))-O29)*D29</f>
        <v>4636</v>
      </c>
      <c r="T29" s="7">
        <f>IF(MATCH($E29,リサーチシート!$A:$A,0),INDEX(リサーチシート!E:E, MATCH($E29,リサーチシート!$A:$A,0), 0),0)*D29</f>
        <v>52820</v>
      </c>
      <c r="U29" s="11" t="e">
        <f>IF(MATCH($E29,リサーチシート!$A:$A,0),HYPERLINK(#REF!&amp;"&amp;range=A"&amp;MATCH($E29,リサーチシート!$A:$A,0), INDEX(リサーチシート!T:T, MATCH($E29,リサーチシート!$A:$A,0), 0)),0)</f>
        <v>#REF!</v>
      </c>
      <c r="V29" s="11" t="str">
        <f>IF(MATCH($E29,リサーチシート!$A:$A,0),INDEX(リサーチシート!U:U, MATCH($E29,リサーチシート!$A:$A,0), 0),0)</f>
        <v>http://mnrate.com/item/aid/</v>
      </c>
      <c r="W29" s="10" t="str">
        <f>IF(MATCH($E29,リサーチシート!$A:$A,0),INDEX(リサーチシート!V:V, MATCH($E29,リサーチシート!$A:$A,0), 0),0)</f>
        <v>https://</v>
      </c>
      <c r="X29" s="10" t="str">
        <f>IF(MATCH($E29,リサーチシート!$A:$A,0),INDEX(リサーチシート!W:W, MATCH($E29,リサーチシート!$A:$A,0), 0),0)</f>
        <v>YYYYY</v>
      </c>
      <c r="Y29" s="10"/>
    </row>
    <row r="30" spans="1:25" ht="75.75" thickBot="1" x14ac:dyDescent="0.5">
      <c r="A30" s="6">
        <v>43116</v>
      </c>
      <c r="B30" s="10" t="s">
        <v>63</v>
      </c>
      <c r="C30" s="10" t="s">
        <v>64</v>
      </c>
      <c r="D30" s="5">
        <v>10</v>
      </c>
      <c r="E30" s="5">
        <v>50</v>
      </c>
      <c r="F30" s="7">
        <v>0</v>
      </c>
      <c r="G30" s="10"/>
      <c r="H30" s="7">
        <f>IF(MATCH($E30,リサーチシート!$A:$A,0),INDEX(リサーチシート!E:E, MATCH($E30,リサーチシート!$A:$A,0), 0),0)</f>
        <v>39980</v>
      </c>
      <c r="I30" s="7">
        <f>IF(MATCH($E30,リサーチシート!$A:$A,0),INDEX(リサーチシート!G:G, MATCH($E30,リサーチシート!$A:$A,0), 0),0)</f>
        <v>30650</v>
      </c>
      <c r="J30" s="7">
        <f>IF(MATCH($E30,リサーチシート!$A:$A,0),INDEX(リサーチシート!H:H, MATCH($E30,リサーチシート!$A:$A,0), 0),0)</f>
        <v>0</v>
      </c>
      <c r="K30" s="8">
        <f>IF(MATCH($E30,リサーチシート!$A:$A,0),INDEX(リサーチシート!I:I, MATCH($E30,リサーチシート!$A:$A,0), 0),0)</f>
        <v>0</v>
      </c>
      <c r="L30" s="7">
        <f>IF(MATCH($E30,リサーチシート!$A:$A,0),INDEX(リサーチシート!J:J, MATCH($E30,リサーチシート!$A:$A,0), 0),0)</f>
        <v>0</v>
      </c>
      <c r="M30" s="8">
        <f>IF(MATCH($E30,リサーチシート!$A:$A,0),INDEX(リサーチシート!K:K, MATCH($E30,リサーチシート!$A:$A,0), 0),0)</f>
        <v>0</v>
      </c>
      <c r="N30" s="7">
        <f>IF(MATCH($E30,リサーチシート!$A:$A,0),INDEX(リサーチシート!L:L, MATCH($E30,リサーチシート!$A:$A,0), 0),0)</f>
        <v>3065</v>
      </c>
      <c r="O30" s="7">
        <f t="shared" si="0"/>
        <v>27585</v>
      </c>
      <c r="P30" s="7">
        <f t="shared" si="1"/>
        <v>306500</v>
      </c>
      <c r="Q30" s="7">
        <f>IF(MATCH($E30,リサーチシート!$A:$A,0),INDEX(リサーチシート!M:M, MATCH($E30,リサーチシート!$A:$A,0), 0),0)</f>
        <v>8862</v>
      </c>
      <c r="R30" s="9">
        <f>IF(MATCH($E30,リサーチシート!$A:$A,0),INDEX(リサーチシート!N:N, MATCH($E30,リサーチシート!$A:$A,0), 0),0)</f>
        <v>0.22166083041520759</v>
      </c>
      <c r="S30" s="7">
        <f>(INDEX(リサーチシート!F:F, MATCH($E30,リサーチシート!$A:$A,0))-O30)*D30</f>
        <v>88620</v>
      </c>
      <c r="T30" s="7">
        <f>IF(MATCH($E30,リサーチシート!$A:$A,0),INDEX(リサーチシート!E:E, MATCH($E30,リサーチシート!$A:$A,0), 0),0)*D30</f>
        <v>399800</v>
      </c>
      <c r="U30" s="11" t="e">
        <f>IF(MATCH($E30,リサーチシート!$A:$A,0),HYPERLINK(#REF!&amp;"&amp;range=A"&amp;MATCH($E30,リサーチシート!$A:$A,0), INDEX(リサーチシート!T:T, MATCH($E30,リサーチシート!$A:$A,0), 0)),0)</f>
        <v>#REF!</v>
      </c>
      <c r="V30" s="11" t="str">
        <f>IF(MATCH($E30,リサーチシート!$A:$A,0),INDEX(リサーチシート!U:U, MATCH($E30,リサーチシート!$A:$A,0), 0),0)</f>
        <v>http://mnrate.com/item/aid/</v>
      </c>
      <c r="W30" s="10" t="str">
        <f>IF(MATCH($E30,リサーチシート!$A:$A,0),INDEX(リサーチシート!V:V, MATCH($E30,リサーチシート!$A:$A,0), 0),0)</f>
        <v>https://</v>
      </c>
      <c r="X30" s="10" t="str">
        <f>IF(MATCH($E30,リサーチシート!$A:$A,0),INDEX(リサーチシート!W:W, MATCH($E30,リサーチシート!$A:$A,0), 0),0)</f>
        <v>YYYYY</v>
      </c>
      <c r="Y30" s="10"/>
    </row>
    <row r="31" spans="1:25" ht="75.75" thickBot="1" x14ac:dyDescent="0.5">
      <c r="A31" s="6">
        <v>43116</v>
      </c>
      <c r="B31" s="10" t="s">
        <v>63</v>
      </c>
      <c r="C31" s="10" t="s">
        <v>64</v>
      </c>
      <c r="D31" s="5">
        <v>7</v>
      </c>
      <c r="E31" s="5">
        <v>46</v>
      </c>
      <c r="F31" s="7">
        <v>200</v>
      </c>
      <c r="G31" s="10"/>
      <c r="H31" s="7">
        <f>IF(MATCH($E31,リサーチシート!$A:$A,0),INDEX(リサーチシート!E:E, MATCH($E31,リサーチシート!$A:$A,0), 0),0)</f>
        <v>7200</v>
      </c>
      <c r="I31" s="7">
        <f>IF(MATCH($E31,リサーチシート!$A:$A,0),INDEX(リサーチシート!G:G, MATCH($E31,リサーチシート!$A:$A,0), 0),0)</f>
        <v>5380</v>
      </c>
      <c r="J31" s="7">
        <f>IF(MATCH($E31,リサーチシート!$A:$A,0),INDEX(リサーチシート!H:H, MATCH($E31,リサーチシート!$A:$A,0), 0),0)</f>
        <v>805</v>
      </c>
      <c r="K31" s="8">
        <f>IF(MATCH($E31,リサーチシート!$A:$A,0),INDEX(リサーチシート!I:I, MATCH($E31,リサーチシート!$A:$A,0), 0),0)</f>
        <v>1</v>
      </c>
      <c r="L31" s="7">
        <f>IF(MATCH($E31,リサーチシート!$A:$A,0),INDEX(リサーチシート!J:J, MATCH($E31,リサーチシート!$A:$A,0), 0),0)</f>
        <v>0</v>
      </c>
      <c r="M31" s="8">
        <f>IF(MATCH($E31,リサーチシート!$A:$A,0),INDEX(リサーチシート!K:K, MATCH($E31,リサーチシート!$A:$A,0), 0),0)</f>
        <v>0</v>
      </c>
      <c r="N31" s="7">
        <f>IF(MATCH($E31,リサーチシート!$A:$A,0),INDEX(リサーチシート!L:L, MATCH($E31,リサーチシート!$A:$A,0), 0),0)</f>
        <v>742</v>
      </c>
      <c r="O31" s="7">
        <f t="shared" si="0"/>
        <v>4638</v>
      </c>
      <c r="P31" s="7">
        <f t="shared" si="1"/>
        <v>37660</v>
      </c>
      <c r="Q31" s="7">
        <f>IF(MATCH($E31,リサーチシート!$A:$A,0),INDEX(リサーチシート!M:M, MATCH($E31,リサーチシート!$A:$A,0), 0),0)</f>
        <v>1336</v>
      </c>
      <c r="R31" s="9">
        <f>IF(MATCH($E31,リサーチシート!$A:$A,0),INDEX(リサーチシート!N:N, MATCH($E31,リサーチシート!$A:$A,0), 0),0)</f>
        <v>0.18555555555555556</v>
      </c>
      <c r="S31" s="7">
        <f>(INDEX(リサーチシート!F:F, MATCH($E31,リサーチシート!$A:$A,0))-O31)*D31</f>
        <v>9352</v>
      </c>
      <c r="T31" s="7">
        <f>IF(MATCH($E31,リサーチシート!$A:$A,0),INDEX(リサーチシート!E:E, MATCH($E31,リサーチシート!$A:$A,0), 0),0)*D31</f>
        <v>50400</v>
      </c>
      <c r="U31" s="11" t="e">
        <f>IF(MATCH($E31,リサーチシート!$A:$A,0),HYPERLINK(#REF!&amp;"&amp;range=A"&amp;MATCH($E31,リサーチシート!$A:$A,0), INDEX(リサーチシート!T:T, MATCH($E31,リサーチシート!$A:$A,0), 0)),0)</f>
        <v>#REF!</v>
      </c>
      <c r="V31" s="11" t="str">
        <f>IF(MATCH($E31,リサーチシート!$A:$A,0),INDEX(リサーチシート!U:U, MATCH($E31,リサーチシート!$A:$A,0), 0),0)</f>
        <v>http://mnrate.com/item/aid/</v>
      </c>
      <c r="W31" s="10" t="str">
        <f>IF(MATCH($E31,リサーチシート!$A:$A,0),INDEX(リサーチシート!V:V, MATCH($E31,リサーチシート!$A:$A,0), 0),0)</f>
        <v>https://</v>
      </c>
      <c r="X31" s="10" t="str">
        <f>IF(MATCH($E31,リサーチシート!$A:$A,0),INDEX(リサーチシート!W:W, MATCH($E31,リサーチシート!$A:$A,0), 0),0)</f>
        <v>YYYYY</v>
      </c>
      <c r="Y31" s="10"/>
    </row>
    <row r="32" spans="1:25" ht="75.75" thickBot="1" x14ac:dyDescent="0.5">
      <c r="A32" s="6">
        <v>43116</v>
      </c>
      <c r="B32" s="10" t="s">
        <v>65</v>
      </c>
      <c r="C32" s="10" t="s">
        <v>64</v>
      </c>
      <c r="D32" s="5">
        <v>0</v>
      </c>
      <c r="E32" s="5">
        <v>51</v>
      </c>
      <c r="F32" s="7">
        <v>0</v>
      </c>
      <c r="G32" s="10"/>
      <c r="H32" s="7">
        <f>IF(MATCH($E32,リサーチシート!$A:$A,0),INDEX(リサーチシート!E:E, MATCH($E32,リサーチシート!$A:$A,0), 0),0)</f>
        <v>8800</v>
      </c>
      <c r="I32" s="7">
        <f>IF(MATCH($E32,リサーチシート!$A:$A,0),INDEX(リサーチシート!G:G, MATCH($E32,リサーチシート!$A:$A,0), 0),0)</f>
        <v>4830</v>
      </c>
      <c r="J32" s="7">
        <f>IF(MATCH($E32,リサーチシート!$A:$A,0),INDEX(リサーチシート!H:H, MATCH($E32,リサーチシート!$A:$A,0), 0),0)</f>
        <v>0</v>
      </c>
      <c r="K32" s="8">
        <f>IF(MATCH($E32,リサーチシート!$A:$A,0),INDEX(リサーチシート!I:I, MATCH($E32,リサーチシート!$A:$A,0), 0),0)</f>
        <v>0</v>
      </c>
      <c r="L32" s="7">
        <f>IF(MATCH($E32,リサーチシート!$A:$A,0),INDEX(リサーチシート!J:J, MATCH($E32,リサーチシート!$A:$A,0), 0),0)</f>
        <v>0</v>
      </c>
      <c r="M32" s="8">
        <f>IF(MATCH($E32,リサーチシート!$A:$A,0),INDEX(リサーチシート!K:K, MATCH($E32,リサーチシート!$A:$A,0), 0),0)</f>
        <v>0</v>
      </c>
      <c r="N32" s="7">
        <f>IF(MATCH($E32,リサーチシート!$A:$A,0),INDEX(リサーチシート!L:L, MATCH($E32,リサーチシート!$A:$A,0), 0),0)</f>
        <v>720</v>
      </c>
      <c r="O32" s="7">
        <f t="shared" si="0"/>
        <v>4110</v>
      </c>
      <c r="P32" s="7">
        <f t="shared" si="1"/>
        <v>0</v>
      </c>
      <c r="Q32" s="7">
        <f>IF(MATCH($E32,リサーチシート!$A:$A,0),INDEX(リサーチシート!M:M, MATCH($E32,リサーチシート!$A:$A,0), 0),0)</f>
        <v>3475</v>
      </c>
      <c r="R32" s="9">
        <f>IF(MATCH($E32,リサーチシート!$A:$A,0),INDEX(リサーチシート!N:N, MATCH($E32,リサーチシート!$A:$A,0), 0),0)</f>
        <v>0.39488636363636365</v>
      </c>
      <c r="S32" s="7">
        <f>(INDEX(リサーチシート!F:F, MATCH($E32,リサーチシート!$A:$A,0))-O32)*D32</f>
        <v>0</v>
      </c>
      <c r="T32" s="7">
        <f>IF(MATCH($E32,リサーチシート!$A:$A,0),INDEX(リサーチシート!E:E, MATCH($E32,リサーチシート!$A:$A,0), 0),0)*D32</f>
        <v>0</v>
      </c>
      <c r="U32" s="11" t="e">
        <f>IF(MATCH($E32,リサーチシート!$A:$A,0),HYPERLINK(#REF!&amp;"&amp;range=A"&amp;MATCH($E32,リサーチシート!$A:$A,0), INDEX(リサーチシート!T:T, MATCH($E32,リサーチシート!$A:$A,0), 0)),0)</f>
        <v>#REF!</v>
      </c>
      <c r="V32" s="11" t="str">
        <f>IF(MATCH($E32,リサーチシート!$A:$A,0),INDEX(リサーチシート!U:U, MATCH($E32,リサーチシート!$A:$A,0), 0),0)</f>
        <v>http://mnrate.com/item/aid/</v>
      </c>
      <c r="W32" s="10" t="str">
        <f>IF(MATCH($E32,リサーチシート!$A:$A,0),INDEX(リサーチシート!V:V, MATCH($E32,リサーチシート!$A:$A,0), 0),0)</f>
        <v>https://</v>
      </c>
      <c r="X32" s="10" t="str">
        <f>IF(MATCH($E32,リサーチシート!$A:$A,0),INDEX(リサーチシート!W:W, MATCH($E32,リサーチシート!$A:$A,0), 0),0)</f>
        <v>YYYYY</v>
      </c>
      <c r="Y32" s="10"/>
    </row>
    <row r="33" spans="1:25" ht="75.75" thickBot="1" x14ac:dyDescent="0.5">
      <c r="A33" s="6">
        <v>43117</v>
      </c>
      <c r="B33" s="10" t="s">
        <v>63</v>
      </c>
      <c r="C33" s="10" t="s">
        <v>64</v>
      </c>
      <c r="D33" s="5">
        <v>4</v>
      </c>
      <c r="E33" s="5">
        <v>54</v>
      </c>
      <c r="F33" s="7">
        <v>0</v>
      </c>
      <c r="G33" s="10"/>
      <c r="H33" s="7">
        <f>IF(MATCH($E33,リサーチシート!$A:$A,0),INDEX(リサーチシート!E:E, MATCH($E33,リサーチシート!$A:$A,0), 0),0)</f>
        <v>40366</v>
      </c>
      <c r="I33" s="7">
        <f>IF(MATCH($E33,リサーチシート!$A:$A,0),INDEX(リサーチシート!G:G, MATCH($E33,リサーチシート!$A:$A,0), 0),0)</f>
        <v>34020</v>
      </c>
      <c r="J33" s="7">
        <f>IF(MATCH($E33,リサーチシート!$A:$A,0),INDEX(リサーチシート!H:H, MATCH($E33,リサーチシート!$A:$A,0), 0),0)</f>
        <v>22587</v>
      </c>
      <c r="K33" s="8">
        <f>IF(MATCH($E33,リサーチシート!$A:$A,0),INDEX(リサーチシート!I:I, MATCH($E33,リサーチシート!$A:$A,0), 0),0)</f>
        <v>0</v>
      </c>
      <c r="L33" s="7">
        <f>IF(MATCH($E33,リサーチシート!$A:$A,0),INDEX(リサーチシート!J:J, MATCH($E33,リサーチシート!$A:$A,0), 0),0)</f>
        <v>0</v>
      </c>
      <c r="M33" s="8">
        <f>IF(MATCH($E33,リサーチシート!$A:$A,0),INDEX(リサーチシート!K:K, MATCH($E33,リサーチシート!$A:$A,0), 0),0)</f>
        <v>0</v>
      </c>
      <c r="N33" s="7">
        <f>IF(MATCH($E33,リサーチシート!$A:$A,0),INDEX(リサーチシート!L:L, MATCH($E33,リサーチシート!$A:$A,0), 0),0)</f>
        <v>0</v>
      </c>
      <c r="O33" s="7">
        <f t="shared" si="0"/>
        <v>11433</v>
      </c>
      <c r="P33" s="7">
        <f t="shared" si="1"/>
        <v>136080</v>
      </c>
      <c r="Q33" s="7">
        <f>IF(MATCH($E33,リサーチシート!$A:$A,0),INDEX(リサーチシート!M:M, MATCH($E33,リサーチシート!$A:$A,0), 0),0)</f>
        <v>25344</v>
      </c>
      <c r="R33" s="9">
        <f>IF(MATCH($E33,リサーチシート!$A:$A,0),INDEX(リサーチシート!N:N, MATCH($E33,リサーチシート!$A:$A,0), 0),0)</f>
        <v>0.62785512560075307</v>
      </c>
      <c r="S33" s="7">
        <f>(INDEX(リサーチシート!F:F, MATCH($E33,リサーチシート!$A:$A,0))-O33)*D33</f>
        <v>101376</v>
      </c>
      <c r="T33" s="7">
        <f>IF(MATCH($E33,リサーチシート!$A:$A,0),INDEX(リサーチシート!E:E, MATCH($E33,リサーチシート!$A:$A,0), 0),0)*D33</f>
        <v>161464</v>
      </c>
      <c r="U33" s="11" t="e">
        <f>IF(MATCH($E33,リサーチシート!$A:$A,0),HYPERLINK(#REF!&amp;"&amp;range=A"&amp;MATCH($E33,リサーチシート!$A:$A,0), INDEX(リサーチシート!T:T, MATCH($E33,リサーチシート!$A:$A,0), 0)),0)</f>
        <v>#REF!</v>
      </c>
      <c r="V33" s="11" t="str">
        <f>IF(MATCH($E33,リサーチシート!$A:$A,0),INDEX(リサーチシート!U:U, MATCH($E33,リサーチシート!$A:$A,0), 0),0)</f>
        <v>http://mnrate.com/item/aid/</v>
      </c>
      <c r="W33" s="10" t="str">
        <f>IF(MATCH($E33,リサーチシート!$A:$A,0),INDEX(リサーチシート!V:V, MATCH($E33,リサーチシート!$A:$A,0), 0),0)</f>
        <v>https://</v>
      </c>
      <c r="X33" s="10" t="str">
        <f>IF(MATCH($E33,リサーチシート!$A:$A,0),INDEX(リサーチシート!W:W, MATCH($E33,リサーチシート!$A:$A,0), 0),0)</f>
        <v>YYYYY</v>
      </c>
      <c r="Y33" s="10"/>
    </row>
    <row r="34" spans="1:25" ht="75.75" thickBot="1" x14ac:dyDescent="0.5">
      <c r="A34" s="6">
        <v>43117</v>
      </c>
      <c r="B34" s="10" t="s">
        <v>63</v>
      </c>
      <c r="C34" s="10" t="s">
        <v>64</v>
      </c>
      <c r="D34" s="5">
        <v>1</v>
      </c>
      <c r="E34" s="5">
        <v>58</v>
      </c>
      <c r="F34" s="7">
        <v>499</v>
      </c>
      <c r="G34" s="10"/>
      <c r="H34" s="7">
        <f>IF(MATCH($E34,リサーチシート!$A:$A,0),INDEX(リサーチシート!E:E, MATCH($E34,リサーチシート!$A:$A,0), 0),0)</f>
        <v>7700</v>
      </c>
      <c r="I34" s="7">
        <f>IF(MATCH($E34,リサーチシート!$A:$A,0),INDEX(リサーチシート!G:G, MATCH($E34,リサーチシート!$A:$A,0), 0),0)</f>
        <v>3456</v>
      </c>
      <c r="J34" s="7">
        <f>IF(MATCH($E34,リサーチシート!$A:$A,0),INDEX(リサーチシート!H:H, MATCH($E34,リサーチシート!$A:$A,0), 0),0)</f>
        <v>0</v>
      </c>
      <c r="K34" s="8">
        <f>IF(MATCH($E34,リサーチシート!$A:$A,0),INDEX(リサーチシート!I:I, MATCH($E34,リサーチシート!$A:$A,0), 0),0)</f>
        <v>0</v>
      </c>
      <c r="L34" s="7">
        <f>IF(MATCH($E34,リサーチシート!$A:$A,0),INDEX(リサーチシート!J:J, MATCH($E34,リサーチシート!$A:$A,0), 0),0)</f>
        <v>0</v>
      </c>
      <c r="M34" s="8">
        <f>IF(MATCH($E34,リサーチシート!$A:$A,0),INDEX(リサーチシート!K:K, MATCH($E34,リサーチシート!$A:$A,0), 0),0)</f>
        <v>0</v>
      </c>
      <c r="N34" s="7">
        <f>IF(MATCH($E34,リサーチシート!$A:$A,0),INDEX(リサーチシート!L:L, MATCH($E34,リサーチシート!$A:$A,0), 0),0)</f>
        <v>272</v>
      </c>
      <c r="O34" s="7">
        <f t="shared" si="0"/>
        <v>3184</v>
      </c>
      <c r="P34" s="7">
        <f t="shared" si="1"/>
        <v>3456</v>
      </c>
      <c r="Q34" s="7">
        <f>IF(MATCH($E34,リサーチシート!$A:$A,0),INDEX(リサーチシート!M:M, MATCH($E34,リサーチシート!$A:$A,0), 0),0)</f>
        <v>3407</v>
      </c>
      <c r="R34" s="9">
        <f>IF(MATCH($E34,リサーチシート!$A:$A,0),INDEX(リサーチシート!N:N, MATCH($E34,リサーチシート!$A:$A,0), 0),0)</f>
        <v>0.44246753246753245</v>
      </c>
      <c r="S34" s="7">
        <f>(INDEX(リサーチシート!F:F, MATCH($E34,リサーチシート!$A:$A,0))-O34)*D34</f>
        <v>3407</v>
      </c>
      <c r="T34" s="7">
        <f>IF(MATCH($E34,リサーチシート!$A:$A,0),INDEX(リサーチシート!E:E, MATCH($E34,リサーチシート!$A:$A,0), 0),0)*D34</f>
        <v>7700</v>
      </c>
      <c r="U34" s="11" t="e">
        <f>IF(MATCH($E34,リサーチシート!$A:$A,0),HYPERLINK(#REF!&amp;"&amp;range=A"&amp;MATCH($E34,リサーチシート!$A:$A,0), INDEX(リサーチシート!T:T, MATCH($E34,リサーチシート!$A:$A,0), 0)),0)</f>
        <v>#REF!</v>
      </c>
      <c r="V34" s="11" t="str">
        <f>IF(MATCH($E34,リサーチシート!$A:$A,0),INDEX(リサーチシート!U:U, MATCH($E34,リサーチシート!$A:$A,0), 0),0)</f>
        <v>http://mnrate.com/item/aid/</v>
      </c>
      <c r="W34" s="10" t="str">
        <f>IF(MATCH($E34,リサーチシート!$A:$A,0),INDEX(リサーチシート!V:V, MATCH($E34,リサーチシート!$A:$A,0), 0),0)</f>
        <v>https://</v>
      </c>
      <c r="X34" s="10" t="str">
        <f>IF(MATCH($E34,リサーチシート!$A:$A,0),INDEX(リサーチシート!W:W, MATCH($E34,リサーチシート!$A:$A,0), 0),0)</f>
        <v>YYYYY</v>
      </c>
      <c r="Y34" s="10"/>
    </row>
    <row r="35" spans="1:25" ht="75.75" thickBot="1" x14ac:dyDescent="0.5">
      <c r="A35" s="6">
        <v>43117</v>
      </c>
      <c r="B35" s="10" t="s">
        <v>65</v>
      </c>
      <c r="C35" s="10" t="s">
        <v>64</v>
      </c>
      <c r="D35" s="5">
        <v>1</v>
      </c>
      <c r="E35" s="5">
        <v>59</v>
      </c>
      <c r="F35" s="7">
        <v>162</v>
      </c>
      <c r="G35" s="10"/>
      <c r="H35" s="7">
        <f>IF(MATCH($E35,リサーチシート!$A:$A,0),INDEX(リサーチシート!E:E, MATCH($E35,リサーチシート!$A:$A,0), 0),0)</f>
        <v>2780</v>
      </c>
      <c r="I35" s="7">
        <f>IF(MATCH($E35,リサーチシート!$A:$A,0),INDEX(リサーチシート!G:G, MATCH($E35,リサーチシート!$A:$A,0), 0),0)</f>
        <v>1580</v>
      </c>
      <c r="J35" s="7">
        <f>IF(MATCH($E35,リサーチシート!$A:$A,0),INDEX(リサーチシート!H:H, MATCH($E35,リサーチシート!$A:$A,0), 0),0)</f>
        <v>0</v>
      </c>
      <c r="K35" s="8">
        <f>IF(MATCH($E35,リサーチシート!$A:$A,0),INDEX(リサーチシート!I:I, MATCH($E35,リサーチシート!$A:$A,0), 0),0)</f>
        <v>0</v>
      </c>
      <c r="L35" s="7">
        <f>IF(MATCH($E35,リサーチシート!$A:$A,0),INDEX(リサーチシート!J:J, MATCH($E35,リサーチシート!$A:$A,0), 0),0)</f>
        <v>0</v>
      </c>
      <c r="M35" s="8">
        <f>IF(MATCH($E35,リサーチシート!$A:$A,0),INDEX(リサーチシート!K:K, MATCH($E35,リサーチシート!$A:$A,0), 0),0)</f>
        <v>0</v>
      </c>
      <c r="N35" s="7">
        <f>IF(MATCH($E35,リサーチシート!$A:$A,0),INDEX(リサーチシート!L:L, MATCH($E35,リサーチシート!$A:$A,0), 0),0)</f>
        <v>120</v>
      </c>
      <c r="O35" s="7">
        <f t="shared" si="0"/>
        <v>1460</v>
      </c>
      <c r="P35" s="7">
        <f t="shared" si="1"/>
        <v>1580</v>
      </c>
      <c r="Q35" s="7">
        <f>IF(MATCH($E35,リサーチシート!$A:$A,0),INDEX(リサーチシート!M:M, MATCH($E35,リサーチシート!$A:$A,0), 0),0)</f>
        <v>757</v>
      </c>
      <c r="R35" s="9">
        <f>IF(MATCH($E35,リサーチシート!$A:$A,0),INDEX(リサーチシート!N:N, MATCH($E35,リサーチシート!$A:$A,0), 0),0)</f>
        <v>0.27230215827338128</v>
      </c>
      <c r="S35" s="7">
        <f>(INDEX(リサーチシート!F:F, MATCH($E35,リサーチシート!$A:$A,0))-O35)*D35</f>
        <v>757</v>
      </c>
      <c r="T35" s="7">
        <f>IF(MATCH($E35,リサーチシート!$A:$A,0),INDEX(リサーチシート!E:E, MATCH($E35,リサーチシート!$A:$A,0), 0),0)*D35</f>
        <v>2780</v>
      </c>
      <c r="U35" s="11" t="e">
        <f>IF(MATCH($E35,リサーチシート!$A:$A,0),HYPERLINK(#REF!&amp;"&amp;range=A"&amp;MATCH($E35,リサーチシート!$A:$A,0), INDEX(リサーチシート!T:T, MATCH($E35,リサーチシート!$A:$A,0), 0)),0)</f>
        <v>#REF!</v>
      </c>
      <c r="V35" s="11" t="str">
        <f>IF(MATCH($E35,リサーチシート!$A:$A,0),INDEX(リサーチシート!U:U, MATCH($E35,リサーチシート!$A:$A,0), 0),0)</f>
        <v>http://mnrate.com/item/aid/</v>
      </c>
      <c r="W35" s="10" t="str">
        <f>IF(MATCH($E35,リサーチシート!$A:$A,0),INDEX(リサーチシート!V:V, MATCH($E35,リサーチシート!$A:$A,0), 0),0)</f>
        <v>https://</v>
      </c>
      <c r="X35" s="10" t="str">
        <f>IF(MATCH($E35,リサーチシート!$A:$A,0),INDEX(リサーチシート!W:W, MATCH($E35,リサーチシート!$A:$A,0), 0),0)</f>
        <v>YYYYY</v>
      </c>
      <c r="Y35" s="10"/>
    </row>
    <row r="36" spans="1:25" ht="75.75" thickBot="1" x14ac:dyDescent="0.5">
      <c r="A36" s="6">
        <v>43117</v>
      </c>
      <c r="B36" s="10" t="s">
        <v>65</v>
      </c>
      <c r="C36" s="10" t="s">
        <v>64</v>
      </c>
      <c r="D36" s="5">
        <v>1</v>
      </c>
      <c r="E36" s="5">
        <v>60</v>
      </c>
      <c r="F36" s="7">
        <v>162</v>
      </c>
      <c r="G36" s="10"/>
      <c r="H36" s="7">
        <f>IF(MATCH($E36,リサーチシート!$A:$A,0),INDEX(リサーチシート!E:E, MATCH($E36,リサーチシート!$A:$A,0), 0),0)</f>
        <v>2624</v>
      </c>
      <c r="I36" s="7">
        <f>IF(MATCH($E36,リサーチシート!$A:$A,0),INDEX(リサーチシート!G:G, MATCH($E36,リサーチシート!$A:$A,0), 0),0)</f>
        <v>1580</v>
      </c>
      <c r="J36" s="7">
        <f>IF(MATCH($E36,リサーチシート!$A:$A,0),INDEX(リサーチシート!H:H, MATCH($E36,リサーチシート!$A:$A,0), 0),0)</f>
        <v>0</v>
      </c>
      <c r="K36" s="8">
        <f>IF(MATCH($E36,リサーチシート!$A:$A,0),INDEX(リサーチシート!I:I, MATCH($E36,リサーチシート!$A:$A,0), 0),0)</f>
        <v>0</v>
      </c>
      <c r="L36" s="7">
        <f>IF(MATCH($E36,リサーチシート!$A:$A,0),INDEX(リサーチシート!J:J, MATCH($E36,リサーチシート!$A:$A,0), 0),0)</f>
        <v>0</v>
      </c>
      <c r="M36" s="8">
        <f>IF(MATCH($E36,リサーチシート!$A:$A,0),INDEX(リサーチシート!K:K, MATCH($E36,リサーチシート!$A:$A,0), 0),0)</f>
        <v>0</v>
      </c>
      <c r="N36" s="7">
        <f>IF(MATCH($E36,リサーチシート!$A:$A,0),INDEX(リサーチシート!L:L, MATCH($E36,リサーチシート!$A:$A,0), 0),0)</f>
        <v>167</v>
      </c>
      <c r="O36" s="7">
        <f t="shared" si="0"/>
        <v>1413</v>
      </c>
      <c r="P36" s="7">
        <f t="shared" si="1"/>
        <v>1580</v>
      </c>
      <c r="Q36" s="7">
        <f>IF(MATCH($E36,リサーチシート!$A:$A,0),INDEX(リサーチシート!M:M, MATCH($E36,リサーチシート!$A:$A,0), 0),0)</f>
        <v>671</v>
      </c>
      <c r="R36" s="9">
        <f>IF(MATCH($E36,リサーチシート!$A:$A,0),INDEX(リサーチシート!N:N, MATCH($E36,リサーチシート!$A:$A,0), 0),0)</f>
        <v>0.25571646341463417</v>
      </c>
      <c r="S36" s="7">
        <f>(INDEX(リサーチシート!F:F, MATCH($E36,リサーチシート!$A:$A,0))-O36)*D36</f>
        <v>671</v>
      </c>
      <c r="T36" s="7">
        <f>IF(MATCH($E36,リサーチシート!$A:$A,0),INDEX(リサーチシート!E:E, MATCH($E36,リサーチシート!$A:$A,0), 0),0)*D36</f>
        <v>2624</v>
      </c>
      <c r="U36" s="11" t="e">
        <f>IF(MATCH($E36,リサーチシート!$A:$A,0),HYPERLINK(#REF!&amp;"&amp;range=A"&amp;MATCH($E36,リサーチシート!$A:$A,0), INDEX(リサーチシート!T:T, MATCH($E36,リサーチシート!$A:$A,0), 0)),0)</f>
        <v>#REF!</v>
      </c>
      <c r="V36" s="11" t="str">
        <f>IF(MATCH($E36,リサーチシート!$A:$A,0),INDEX(リサーチシート!U:U, MATCH($E36,リサーチシート!$A:$A,0), 0),0)</f>
        <v>http://mnrate.com/item/aid/</v>
      </c>
      <c r="W36" s="10" t="str">
        <f>IF(MATCH($E36,リサーチシート!$A:$A,0),INDEX(リサーチシート!V:V, MATCH($E36,リサーチシート!$A:$A,0), 0),0)</f>
        <v>https://</v>
      </c>
      <c r="X36" s="10" t="str">
        <f>IF(MATCH($E36,リサーチシート!$A:$A,0),INDEX(リサーチシート!W:W, MATCH($E36,リサーチシート!$A:$A,0), 0),0)</f>
        <v>YYYYY</v>
      </c>
      <c r="Y36" s="10"/>
    </row>
    <row r="37" spans="1:25" ht="75.75" thickBot="1" x14ac:dyDescent="0.5">
      <c r="A37" s="6">
        <v>43117</v>
      </c>
      <c r="B37" s="10" t="s">
        <v>65</v>
      </c>
      <c r="C37" s="10" t="s">
        <v>64</v>
      </c>
      <c r="D37" s="5">
        <v>1</v>
      </c>
      <c r="E37" s="5">
        <v>61</v>
      </c>
      <c r="F37" s="7">
        <v>162</v>
      </c>
      <c r="G37" s="10"/>
      <c r="H37" s="7">
        <f>IF(MATCH($E37,リサーチシート!$A:$A,0),INDEX(リサーチシート!E:E, MATCH($E37,リサーチシート!$A:$A,0), 0),0)</f>
        <v>2722</v>
      </c>
      <c r="I37" s="7">
        <f>IF(MATCH($E37,リサーチシート!$A:$A,0),INDEX(リサーチシート!G:G, MATCH($E37,リサーチシート!$A:$A,0), 0),0)</f>
        <v>1580</v>
      </c>
      <c r="J37" s="7">
        <f>IF(MATCH($E37,リサーチシート!$A:$A,0),INDEX(リサーチシート!H:H, MATCH($E37,リサーチシート!$A:$A,0), 0),0)</f>
        <v>0</v>
      </c>
      <c r="K37" s="8">
        <f>IF(MATCH($E37,リサーチシート!$A:$A,0),INDEX(リサーチシート!I:I, MATCH($E37,リサーチシート!$A:$A,0), 0),0)</f>
        <v>0</v>
      </c>
      <c r="L37" s="7">
        <f>IF(MATCH($E37,リサーチシート!$A:$A,0),INDEX(リサーチシート!J:J, MATCH($E37,リサーチシート!$A:$A,0), 0),0)</f>
        <v>0</v>
      </c>
      <c r="M37" s="8">
        <f>IF(MATCH($E37,リサーチシート!$A:$A,0),INDEX(リサーチシート!K:K, MATCH($E37,リサーチシート!$A:$A,0), 0),0)</f>
        <v>0</v>
      </c>
      <c r="N37" s="7">
        <f>IF(MATCH($E37,リサーチシート!$A:$A,0),INDEX(リサーチシート!L:L, MATCH($E37,リサーチシート!$A:$A,0), 0),0)</f>
        <v>173</v>
      </c>
      <c r="O37" s="7">
        <f t="shared" si="0"/>
        <v>1407</v>
      </c>
      <c r="P37" s="7">
        <f t="shared" si="1"/>
        <v>1580</v>
      </c>
      <c r="Q37" s="7">
        <f>IF(MATCH($E37,リサーチシート!$A:$A,0),INDEX(リサーチシート!M:M, MATCH($E37,リサーチシート!$A:$A,0), 0),0)</f>
        <v>761</v>
      </c>
      <c r="R37" s="9">
        <f>IF(MATCH($E37,リサーチシート!$A:$A,0),INDEX(リサーチシート!N:N, MATCH($E37,リサーチシート!$A:$A,0), 0),0)</f>
        <v>0.2795738427626745</v>
      </c>
      <c r="S37" s="7">
        <f>(INDEX(リサーチシート!F:F, MATCH($E37,リサーチシート!$A:$A,0))-O37)*D37</f>
        <v>761</v>
      </c>
      <c r="T37" s="7">
        <f>IF(MATCH($E37,リサーチシート!$A:$A,0),INDEX(リサーチシート!E:E, MATCH($E37,リサーチシート!$A:$A,0), 0),0)*D37</f>
        <v>2722</v>
      </c>
      <c r="U37" s="11" t="e">
        <f>IF(MATCH($E37,リサーチシート!$A:$A,0),HYPERLINK(#REF!&amp;"&amp;range=A"&amp;MATCH($E37,リサーチシート!$A:$A,0), INDEX(リサーチシート!T:T, MATCH($E37,リサーチシート!$A:$A,0), 0)),0)</f>
        <v>#REF!</v>
      </c>
      <c r="V37" s="11" t="str">
        <f>IF(MATCH($E37,リサーチシート!$A:$A,0),INDEX(リサーチシート!U:U, MATCH($E37,リサーチシート!$A:$A,0), 0),0)</f>
        <v>http://mnrate.com/item/aid/</v>
      </c>
      <c r="W37" s="10" t="str">
        <f>IF(MATCH($E37,リサーチシート!$A:$A,0),INDEX(リサーチシート!V:V, MATCH($E37,リサーチシート!$A:$A,0), 0),0)</f>
        <v>https://</v>
      </c>
      <c r="X37" s="10" t="str">
        <f>IF(MATCH($E37,リサーチシート!$A:$A,0),INDEX(リサーチシート!W:W, MATCH($E37,リサーチシート!$A:$A,0), 0),0)</f>
        <v>YYYYY</v>
      </c>
      <c r="Y37" s="10"/>
    </row>
    <row r="38" spans="1:25" ht="75.75" thickBot="1" x14ac:dyDescent="0.5">
      <c r="A38" s="6">
        <v>43117</v>
      </c>
      <c r="B38" s="10" t="s">
        <v>65</v>
      </c>
      <c r="C38" s="10" t="s">
        <v>64</v>
      </c>
      <c r="D38" s="5">
        <v>1</v>
      </c>
      <c r="E38" s="5">
        <v>62</v>
      </c>
      <c r="F38" s="7">
        <v>162</v>
      </c>
      <c r="G38" s="10"/>
      <c r="H38" s="7">
        <f>IF(MATCH($E38,リサーチシート!$A:$A,0),INDEX(リサーチシート!E:E, MATCH($E38,リサーチシート!$A:$A,0), 0),0)</f>
        <v>4826</v>
      </c>
      <c r="I38" s="7">
        <f>IF(MATCH($E38,リサーチシート!$A:$A,0),INDEX(リサーチシート!G:G, MATCH($E38,リサーチシート!$A:$A,0), 0),0)</f>
        <v>2580</v>
      </c>
      <c r="J38" s="7">
        <f>IF(MATCH($E38,リサーチシート!$A:$A,0),INDEX(リサーチシート!H:H, MATCH($E38,リサーチシート!$A:$A,0), 0),0)</f>
        <v>0</v>
      </c>
      <c r="K38" s="8">
        <f>IF(MATCH($E38,リサーチシート!$A:$A,0),INDEX(リサーチシート!I:I, MATCH($E38,リサーチシート!$A:$A,0), 0),0)</f>
        <v>0</v>
      </c>
      <c r="L38" s="7">
        <f>IF(MATCH($E38,リサーチシート!$A:$A,0),INDEX(リサーチシート!J:J, MATCH($E38,リサーチシート!$A:$A,0), 0),0)</f>
        <v>0</v>
      </c>
      <c r="M38" s="8">
        <f>IF(MATCH($E38,リサーチシート!$A:$A,0),INDEX(リサーチシート!K:K, MATCH($E38,リサーチシート!$A:$A,0), 0),0)</f>
        <v>0</v>
      </c>
      <c r="N38" s="7">
        <f>IF(MATCH($E38,リサーチシート!$A:$A,0),INDEX(リサーチシート!L:L, MATCH($E38,リサーチシート!$A:$A,0), 0),0)</f>
        <v>314</v>
      </c>
      <c r="O38" s="7">
        <f t="shared" si="0"/>
        <v>2266</v>
      </c>
      <c r="P38" s="7">
        <f t="shared" si="1"/>
        <v>2580</v>
      </c>
      <c r="Q38" s="7">
        <f>IF(MATCH($E38,リサーチシート!$A:$A,0),INDEX(リサーチシート!M:M, MATCH($E38,リサーチシート!$A:$A,0), 0),0)</f>
        <v>1662</v>
      </c>
      <c r="R38" s="9">
        <f>IF(MATCH($E38,リサーチシート!$A:$A,0),INDEX(リサーチシート!N:N, MATCH($E38,リサーチシート!$A:$A,0), 0),0)</f>
        <v>0.34438458350600909</v>
      </c>
      <c r="S38" s="7">
        <f>(INDEX(リサーチシート!F:F, MATCH($E38,リサーチシート!$A:$A,0))-O38)*D38</f>
        <v>1662</v>
      </c>
      <c r="T38" s="7">
        <f>IF(MATCH($E38,リサーチシート!$A:$A,0),INDEX(リサーチシート!E:E, MATCH($E38,リサーチシート!$A:$A,0), 0),0)*D38</f>
        <v>4826</v>
      </c>
      <c r="U38" s="11" t="e">
        <f>IF(MATCH($E38,リサーチシート!$A:$A,0),HYPERLINK(#REF!&amp;"&amp;range=A"&amp;MATCH($E38,リサーチシート!$A:$A,0), INDEX(リサーチシート!T:T, MATCH($E38,リサーチシート!$A:$A,0), 0)),0)</f>
        <v>#REF!</v>
      </c>
      <c r="V38" s="11" t="str">
        <f>IF(MATCH($E38,リサーチシート!$A:$A,0),INDEX(リサーチシート!U:U, MATCH($E38,リサーチシート!$A:$A,0), 0),0)</f>
        <v>http://mnrate.com/item/aid/</v>
      </c>
      <c r="W38" s="10" t="str">
        <f>IF(MATCH($E38,リサーチシート!$A:$A,0),INDEX(リサーチシート!V:V, MATCH($E38,リサーチシート!$A:$A,0), 0),0)</f>
        <v>https://</v>
      </c>
      <c r="X38" s="10" t="str">
        <f>IF(MATCH($E38,リサーチシート!$A:$A,0),INDEX(リサーチシート!W:W, MATCH($E38,リサーチシート!$A:$A,0), 0),0)</f>
        <v>YYYYY</v>
      </c>
      <c r="Y38" s="10"/>
    </row>
    <row r="39" spans="1:25" ht="75.75" thickBot="1" x14ac:dyDescent="0.5">
      <c r="A39" s="6">
        <v>43117</v>
      </c>
      <c r="B39" s="10" t="s">
        <v>63</v>
      </c>
      <c r="C39" s="10" t="s">
        <v>64</v>
      </c>
      <c r="D39" s="5">
        <v>1</v>
      </c>
      <c r="E39" s="5">
        <v>63</v>
      </c>
      <c r="F39" s="7">
        <v>972</v>
      </c>
      <c r="G39" s="10"/>
      <c r="H39" s="7">
        <f>IF(MATCH($E39,リサーチシート!$A:$A,0),INDEX(リサーチシート!E:E, MATCH($E39,リサーチシート!$A:$A,0), 0),0)</f>
        <v>1900</v>
      </c>
      <c r="I39" s="7">
        <f>IF(MATCH($E39,リサーチシート!$A:$A,0),INDEX(リサーチシート!G:G, MATCH($E39,リサーチシート!$A:$A,0), 0),0)</f>
        <v>1009</v>
      </c>
      <c r="J39" s="7">
        <f>IF(MATCH($E39,リサーチシート!$A:$A,0),INDEX(リサーチシート!H:H, MATCH($E39,リサーチシート!$A:$A,0), 0),0)</f>
        <v>0</v>
      </c>
      <c r="K39" s="8">
        <f>IF(MATCH($E39,リサーチシート!$A:$A,0),INDEX(リサーチシート!I:I, MATCH($E39,リサーチシート!$A:$A,0), 0),0)</f>
        <v>0</v>
      </c>
      <c r="L39" s="7">
        <f>IF(MATCH($E39,リサーチシート!$A:$A,0),INDEX(リサーチシート!J:J, MATCH($E39,リサーチシート!$A:$A,0), 0),0)</f>
        <v>0</v>
      </c>
      <c r="M39" s="8">
        <f>IF(MATCH($E39,リサーチシート!$A:$A,0),INDEX(リサーチシート!K:K, MATCH($E39,リサーチシート!$A:$A,0), 0),0)</f>
        <v>0</v>
      </c>
      <c r="N39" s="7">
        <f>IF(MATCH($E39,リサーチシート!$A:$A,0),INDEX(リサーチシート!L:L, MATCH($E39,リサーチシート!$A:$A,0), 0),0)</f>
        <v>115</v>
      </c>
      <c r="O39" s="7">
        <f t="shared" si="0"/>
        <v>894</v>
      </c>
      <c r="P39" s="7">
        <f t="shared" si="1"/>
        <v>1009</v>
      </c>
      <c r="Q39" s="7">
        <f>IF(MATCH($E39,リサーチシート!$A:$A,0),INDEX(リサーチシート!M:M, MATCH($E39,リサーチシート!$A:$A,0), 0),0)</f>
        <v>547</v>
      </c>
      <c r="R39" s="9">
        <f>IF(MATCH($E39,リサーチシート!$A:$A,0),INDEX(リサーチシート!N:N, MATCH($E39,リサーチシート!$A:$A,0), 0),0)</f>
        <v>0.28789473684210526</v>
      </c>
      <c r="S39" s="7">
        <f>(INDEX(リサーチシート!F:F, MATCH($E39,リサーチシート!$A:$A,0))-O39)*D39</f>
        <v>547</v>
      </c>
      <c r="T39" s="7">
        <f>IF(MATCH($E39,リサーチシート!$A:$A,0),INDEX(リサーチシート!E:E, MATCH($E39,リサーチシート!$A:$A,0), 0),0)*D39</f>
        <v>1900</v>
      </c>
      <c r="U39" s="11" t="e">
        <f>IF(MATCH($E39,リサーチシート!$A:$A,0),HYPERLINK(#REF!&amp;"&amp;range=A"&amp;MATCH($E39,リサーチシート!$A:$A,0), INDEX(リサーチシート!T:T, MATCH($E39,リサーチシート!$A:$A,0), 0)),0)</f>
        <v>#REF!</v>
      </c>
      <c r="V39" s="11" t="str">
        <f>IF(MATCH($E39,リサーチシート!$A:$A,0),INDEX(リサーチシート!U:U, MATCH($E39,リサーチシート!$A:$A,0), 0),0)</f>
        <v>http://mnrate.com/item/aid/</v>
      </c>
      <c r="W39" s="10" t="str">
        <f>IF(MATCH($E39,リサーチシート!$A:$A,0),INDEX(リサーチシート!V:V, MATCH($E39,リサーチシート!$A:$A,0), 0),0)</f>
        <v>https://</v>
      </c>
      <c r="X39" s="10" t="str">
        <f>IF(MATCH($E39,リサーチシート!$A:$A,0),INDEX(リサーチシート!W:W, MATCH($E39,リサーチシート!$A:$A,0), 0),0)</f>
        <v>YYYYY</v>
      </c>
      <c r="Y39" s="10"/>
    </row>
    <row r="40" spans="1:25" ht="75.75" thickBot="1" x14ac:dyDescent="0.5">
      <c r="A40" s="6">
        <v>43117</v>
      </c>
      <c r="B40" s="10" t="s">
        <v>65</v>
      </c>
      <c r="C40" s="10" t="s">
        <v>64</v>
      </c>
      <c r="D40" s="5">
        <v>1</v>
      </c>
      <c r="E40" s="5">
        <v>64</v>
      </c>
      <c r="F40" s="7">
        <v>162</v>
      </c>
      <c r="G40" s="10"/>
      <c r="H40" s="7">
        <f>IF(MATCH($E40,リサーチシート!$A:$A,0),INDEX(リサーチシート!E:E, MATCH($E40,リサーチシート!$A:$A,0), 0),0)</f>
        <v>3700</v>
      </c>
      <c r="I40" s="7">
        <f>IF(MATCH($E40,リサーチシート!$A:$A,0),INDEX(リサーチシート!G:G, MATCH($E40,リサーチシート!$A:$A,0), 0),0)</f>
        <v>2380</v>
      </c>
      <c r="J40" s="7">
        <f>IF(MATCH($E40,リサーチシート!$A:$A,0),INDEX(リサーチシート!H:H, MATCH($E40,リサーチシート!$A:$A,0), 0),0)</f>
        <v>0</v>
      </c>
      <c r="K40" s="8">
        <f>IF(MATCH($E40,リサーチシート!$A:$A,0),INDEX(リサーチシート!I:I, MATCH($E40,リサーチシート!$A:$A,0), 0),0)</f>
        <v>0</v>
      </c>
      <c r="L40" s="7">
        <f>IF(MATCH($E40,リサーチシート!$A:$A,0),INDEX(リサーチシート!J:J, MATCH($E40,リサーチシート!$A:$A,0), 0),0)</f>
        <v>0</v>
      </c>
      <c r="M40" s="8">
        <f>IF(MATCH($E40,リサーチシート!$A:$A,0),INDEX(リサーチシート!K:K, MATCH($E40,リサーチシート!$A:$A,0), 0),0)</f>
        <v>0</v>
      </c>
      <c r="N40" s="7">
        <f>IF(MATCH($E40,リサーチシート!$A:$A,0),INDEX(リサーチシート!L:L, MATCH($E40,リサーチシート!$A:$A,0), 0),0)</f>
        <v>240</v>
      </c>
      <c r="O40" s="7">
        <f t="shared" si="0"/>
        <v>2140</v>
      </c>
      <c r="P40" s="7">
        <f t="shared" si="1"/>
        <v>2380</v>
      </c>
      <c r="Q40" s="7">
        <f>IF(MATCH($E40,リサーチシート!$A:$A,0),INDEX(リサーチシート!M:M, MATCH($E40,リサーチシート!$A:$A,0), 0),0)</f>
        <v>857</v>
      </c>
      <c r="R40" s="9">
        <f>IF(MATCH($E40,リサーチシート!$A:$A,0),INDEX(リサーチシート!N:N, MATCH($E40,リサーチシート!$A:$A,0), 0),0)</f>
        <v>0.23162162162162162</v>
      </c>
      <c r="S40" s="7">
        <f>(INDEX(リサーチシート!F:F, MATCH($E40,リサーチシート!$A:$A,0))-O40)*D40</f>
        <v>857</v>
      </c>
      <c r="T40" s="7">
        <f>IF(MATCH($E40,リサーチシート!$A:$A,0),INDEX(リサーチシート!E:E, MATCH($E40,リサーチシート!$A:$A,0), 0),0)*D40</f>
        <v>3700</v>
      </c>
      <c r="U40" s="11" t="e">
        <f>IF(MATCH($E40,リサーチシート!$A:$A,0),HYPERLINK(#REF!&amp;"&amp;range=A"&amp;MATCH($E40,リサーチシート!$A:$A,0), INDEX(リサーチシート!T:T, MATCH($E40,リサーチシート!$A:$A,0), 0)),0)</f>
        <v>#REF!</v>
      </c>
      <c r="V40" s="11" t="str">
        <f>IF(MATCH($E40,リサーチシート!$A:$A,0),INDEX(リサーチシート!U:U, MATCH($E40,リサーチシート!$A:$A,0), 0),0)</f>
        <v>http://mnrate.com/item/aid/</v>
      </c>
      <c r="W40" s="10" t="str">
        <f>IF(MATCH($E40,リサーチシート!$A:$A,0),INDEX(リサーチシート!V:V, MATCH($E40,リサーチシート!$A:$A,0), 0),0)</f>
        <v>https://</v>
      </c>
      <c r="X40" s="10" t="str">
        <f>IF(MATCH($E40,リサーチシート!$A:$A,0),INDEX(リサーチシート!W:W, MATCH($E40,リサーチシート!$A:$A,0), 0),0)</f>
        <v>YYYYY</v>
      </c>
      <c r="Y40" s="10"/>
    </row>
    <row r="41" spans="1:25" ht="75.75" thickBot="1" x14ac:dyDescent="0.5">
      <c r="A41" s="6">
        <v>43119</v>
      </c>
      <c r="B41" s="10" t="s">
        <v>63</v>
      </c>
      <c r="C41" s="10" t="s">
        <v>64</v>
      </c>
      <c r="D41" s="5">
        <v>6</v>
      </c>
      <c r="E41" s="5">
        <v>84</v>
      </c>
      <c r="F41" s="7">
        <v>83</v>
      </c>
      <c r="G41" s="10"/>
      <c r="H41" s="7">
        <f>IF(MATCH($E41,リサーチシート!$A:$A,0),INDEX(リサーチシート!E:E, MATCH($E41,リサーチシート!$A:$A,0), 0),0)</f>
        <v>1450</v>
      </c>
      <c r="I41" s="7">
        <f>IF(MATCH($E41,リサーチシート!$A:$A,0),INDEX(リサーチシート!G:G, MATCH($E41,リサーチシート!$A:$A,0), 0),0)</f>
        <v>680</v>
      </c>
      <c r="J41" s="7">
        <f>IF(MATCH($E41,リサーチシート!$A:$A,0),INDEX(リサーチシート!H:H, MATCH($E41,リサーチシート!$A:$A,0), 0),0)</f>
        <v>0</v>
      </c>
      <c r="K41" s="8">
        <f>IF(MATCH($E41,リサーチシート!$A:$A,0),INDEX(リサーチシート!I:I, MATCH($E41,リサーチシート!$A:$A,0), 0),0)</f>
        <v>0</v>
      </c>
      <c r="L41" s="7">
        <f>IF(MATCH($E41,リサーチシート!$A:$A,0),INDEX(リサーチシート!J:J, MATCH($E41,リサーチシート!$A:$A,0), 0),0)</f>
        <v>0</v>
      </c>
      <c r="M41" s="8">
        <f>IF(MATCH($E41,リサーチシート!$A:$A,0),INDEX(リサーチシート!K:K, MATCH($E41,リサーチシート!$A:$A,0), 0),0)</f>
        <v>0</v>
      </c>
      <c r="N41" s="7">
        <f>IF(MATCH($E41,リサーチシート!$A:$A,0),INDEX(リサーチシート!L:L, MATCH($E41,リサーチシート!$A:$A,0), 0),0)</f>
        <v>61</v>
      </c>
      <c r="O41" s="7">
        <f t="shared" si="0"/>
        <v>619</v>
      </c>
      <c r="P41" s="7">
        <f t="shared" si="1"/>
        <v>4080</v>
      </c>
      <c r="Q41" s="7">
        <f>IF(MATCH($E41,リサーチシート!$A:$A,0),INDEX(リサーチシート!M:M, MATCH($E41,リサーチシート!$A:$A,0), 0),0)</f>
        <v>357</v>
      </c>
      <c r="R41" s="9">
        <f>IF(MATCH($E41,リサーチシート!$A:$A,0),INDEX(リサーチシート!N:N, MATCH($E41,リサーチシート!$A:$A,0), 0),0)</f>
        <v>0.24620689655172415</v>
      </c>
      <c r="S41" s="7">
        <f>(INDEX(リサーチシート!F:F, MATCH($E41,リサーチシート!$A:$A,0))-O41)*D41</f>
        <v>2142</v>
      </c>
      <c r="T41" s="7">
        <f>IF(MATCH($E41,リサーチシート!$A:$A,0),INDEX(リサーチシート!E:E, MATCH($E41,リサーチシート!$A:$A,0), 0),0)*D41</f>
        <v>8700</v>
      </c>
      <c r="U41" s="11" t="e">
        <f>IF(MATCH($E41,リサーチシート!$A:$A,0),HYPERLINK(#REF!&amp;"&amp;range=A"&amp;MATCH($E41,リサーチシート!$A:$A,0), INDEX(リサーチシート!T:T, MATCH($E41,リサーチシート!$A:$A,0), 0)),0)</f>
        <v>#REF!</v>
      </c>
      <c r="V41" s="11" t="str">
        <f>IF(MATCH($E41,リサーチシート!$A:$A,0),INDEX(リサーチシート!U:U, MATCH($E41,リサーチシート!$A:$A,0), 0),0)</f>
        <v>http://mnrate.com/item/aid/</v>
      </c>
      <c r="W41" s="10" t="str">
        <f>IF(MATCH($E41,リサーチシート!$A:$A,0),INDEX(リサーチシート!V:V, MATCH($E41,リサーチシート!$A:$A,0), 0),0)</f>
        <v>https://</v>
      </c>
      <c r="X41" s="10" t="str">
        <f>IF(MATCH($E41,リサーチシート!$A:$A,0),INDEX(リサーチシート!W:W, MATCH($E41,リサーチシート!$A:$A,0), 0),0)</f>
        <v>YYYYY</v>
      </c>
      <c r="Y41" s="10"/>
    </row>
    <row r="42" spans="1:25" ht="75.75" thickBot="1" x14ac:dyDescent="0.5">
      <c r="A42" s="6">
        <v>43119</v>
      </c>
      <c r="B42" s="10" t="s">
        <v>63</v>
      </c>
      <c r="C42" s="10" t="s">
        <v>64</v>
      </c>
      <c r="D42" s="5">
        <v>10</v>
      </c>
      <c r="E42" s="5">
        <v>82</v>
      </c>
      <c r="F42" s="7">
        <v>60</v>
      </c>
      <c r="G42" s="10"/>
      <c r="H42" s="7">
        <f>IF(MATCH($E42,リサーチシート!$A:$A,0),INDEX(リサーチシート!E:E, MATCH($E42,リサーチシート!$A:$A,0), 0),0)</f>
        <v>6600</v>
      </c>
      <c r="I42" s="7">
        <f>IF(MATCH($E42,リサーチシート!$A:$A,0),INDEX(リサーチシート!G:G, MATCH($E42,リサーチシート!$A:$A,0), 0),0)</f>
        <v>4370</v>
      </c>
      <c r="J42" s="7">
        <f>IF(MATCH($E42,リサーチシート!$A:$A,0),INDEX(リサーチシート!H:H, MATCH($E42,リサーチシート!$A:$A,0), 0),0)</f>
        <v>0</v>
      </c>
      <c r="K42" s="8">
        <f>IF(MATCH($E42,リサーチシート!$A:$A,0),INDEX(リサーチシート!I:I, MATCH($E42,リサーチシート!$A:$A,0), 0),0)</f>
        <v>0</v>
      </c>
      <c r="L42" s="7">
        <f>IF(MATCH($E42,リサーチシート!$A:$A,0),INDEX(リサーチシート!J:J, MATCH($E42,リサーチシート!$A:$A,0), 0),0)</f>
        <v>0</v>
      </c>
      <c r="M42" s="8">
        <f>IF(MATCH($E42,リサーチシート!$A:$A,0),INDEX(リサーチシート!K:K, MATCH($E42,リサーチシート!$A:$A,0), 0),0)</f>
        <v>0</v>
      </c>
      <c r="N42" s="7">
        <f>IF(MATCH($E42,リサーチシート!$A:$A,0),INDEX(リサーチシート!L:L, MATCH($E42,リサーチシート!$A:$A,0), 0),0)</f>
        <v>129</v>
      </c>
      <c r="O42" s="7">
        <f t="shared" si="0"/>
        <v>4241</v>
      </c>
      <c r="P42" s="7">
        <f t="shared" si="1"/>
        <v>43700</v>
      </c>
      <c r="Q42" s="7">
        <f>IF(MATCH($E42,リサーチシート!$A:$A,0),INDEX(リサーチシート!M:M, MATCH($E42,リサーチシート!$A:$A,0), 0),0)</f>
        <v>1370</v>
      </c>
      <c r="R42" s="9">
        <f>IF(MATCH($E42,リサーチシート!$A:$A,0),INDEX(リサーチシート!N:N, MATCH($E42,リサーチシート!$A:$A,0), 0),0)</f>
        <v>0.20757575757575758</v>
      </c>
      <c r="S42" s="7">
        <f>(INDEX(リサーチシート!F:F, MATCH($E42,リサーチシート!$A:$A,0))-O42)*D42</f>
        <v>13700</v>
      </c>
      <c r="T42" s="7">
        <f>IF(MATCH($E42,リサーチシート!$A:$A,0),INDEX(リサーチシート!E:E, MATCH($E42,リサーチシート!$A:$A,0), 0),0)*D42</f>
        <v>66000</v>
      </c>
      <c r="U42" s="11" t="e">
        <f>IF(MATCH($E42,リサーチシート!$A:$A,0),HYPERLINK(#REF!&amp;"&amp;range=A"&amp;MATCH($E42,リサーチシート!$A:$A,0), INDEX(リサーチシート!T:T, MATCH($E42,リサーチシート!$A:$A,0), 0)),0)</f>
        <v>#REF!</v>
      </c>
      <c r="V42" s="11" t="str">
        <f>IF(MATCH($E42,リサーチシート!$A:$A,0),INDEX(リサーチシート!U:U, MATCH($E42,リサーチシート!$A:$A,0), 0),0)</f>
        <v>http://mnrate.com/item/aid/</v>
      </c>
      <c r="W42" s="10" t="str">
        <f>IF(MATCH($E42,リサーチシート!$A:$A,0),INDEX(リサーチシート!V:V, MATCH($E42,リサーチシート!$A:$A,0), 0),0)</f>
        <v>https://</v>
      </c>
      <c r="X42" s="10" t="str">
        <f>IF(MATCH($E42,リサーチシート!$A:$A,0),INDEX(リサーチシート!W:W, MATCH($E42,リサーチシート!$A:$A,0), 0),0)</f>
        <v>YYYYY</v>
      </c>
      <c r="Y42" s="10"/>
    </row>
    <row r="43" spans="1:25" ht="75.75" thickBot="1" x14ac:dyDescent="0.5">
      <c r="A43" s="6">
        <v>43119</v>
      </c>
      <c r="B43" s="10" t="s">
        <v>63</v>
      </c>
      <c r="C43" s="10" t="s">
        <v>64</v>
      </c>
      <c r="D43" s="5">
        <v>10</v>
      </c>
      <c r="E43" s="5">
        <v>85</v>
      </c>
      <c r="F43" s="7">
        <v>60</v>
      </c>
      <c r="G43" s="10"/>
      <c r="H43" s="7">
        <f>IF(MATCH($E43,リサーチシート!$A:$A,0),INDEX(リサーチシート!E:E, MATCH($E43,リサーチシート!$A:$A,0), 0),0)</f>
        <v>5350</v>
      </c>
      <c r="I43" s="7">
        <f>IF(MATCH($E43,リサーチシート!$A:$A,0),INDEX(リサーチシート!G:G, MATCH($E43,リサーチシート!$A:$A,0), 0),0)</f>
        <v>2660</v>
      </c>
      <c r="J43" s="7">
        <f>IF(MATCH($E43,リサーチシート!$A:$A,0),INDEX(リサーチシート!H:H, MATCH($E43,リサーチシート!$A:$A,0), 0),0)</f>
        <v>1657</v>
      </c>
      <c r="K43" s="8">
        <f>IF(MATCH($E43,リサーチシート!$A:$A,0),INDEX(リサーチシート!I:I, MATCH($E43,リサーチシート!$A:$A,0), 0),0)</f>
        <v>1</v>
      </c>
      <c r="L43" s="7">
        <f>IF(MATCH($E43,リサーチシート!$A:$A,0),INDEX(リサーチシート!J:J, MATCH($E43,リサーチシート!$A:$A,0), 0),0)</f>
        <v>0</v>
      </c>
      <c r="M43" s="8">
        <f>IF(MATCH($E43,リサーチシート!$A:$A,0),INDEX(リサーチシート!K:K, MATCH($E43,リサーチシート!$A:$A,0), 0),0)</f>
        <v>0</v>
      </c>
      <c r="N43" s="7">
        <f>IF(MATCH($E43,リサーチシート!$A:$A,0),INDEX(リサーチシート!L:L, MATCH($E43,リサーチシート!$A:$A,0), 0),0)</f>
        <v>26</v>
      </c>
      <c r="O43" s="7">
        <f t="shared" si="0"/>
        <v>2634</v>
      </c>
      <c r="P43" s="7">
        <f t="shared" si="1"/>
        <v>26600</v>
      </c>
      <c r="Q43" s="7">
        <f>IF(MATCH($E43,リサーチシート!$A:$A,0),INDEX(リサーチシート!M:M, MATCH($E43,リサーチシート!$A:$A,0), 0),0)</f>
        <v>1627</v>
      </c>
      <c r="R43" s="9">
        <f>IF(MATCH($E43,リサーチシート!$A:$A,0),INDEX(リサーチシート!N:N, MATCH($E43,リサーチシート!$A:$A,0), 0),0)</f>
        <v>0.30411214953271026</v>
      </c>
      <c r="S43" s="7">
        <f>(INDEX(リサーチシート!F:F, MATCH($E43,リサーチシート!$A:$A,0))-O43)*D43</f>
        <v>16270</v>
      </c>
      <c r="T43" s="7">
        <f>IF(MATCH($E43,リサーチシート!$A:$A,0),INDEX(リサーチシート!E:E, MATCH($E43,リサーチシート!$A:$A,0), 0),0)*D43</f>
        <v>53500</v>
      </c>
      <c r="U43" s="11" t="e">
        <f>IF(MATCH($E43,リサーチシート!$A:$A,0),HYPERLINK(#REF!&amp;"&amp;range=A"&amp;MATCH($E43,リサーチシート!$A:$A,0), INDEX(リサーチシート!T:T, MATCH($E43,リサーチシート!$A:$A,0), 0)),0)</f>
        <v>#REF!</v>
      </c>
      <c r="V43" s="11" t="str">
        <f>IF(MATCH($E43,リサーチシート!$A:$A,0),INDEX(リサーチシート!U:U, MATCH($E43,リサーチシート!$A:$A,0), 0),0)</f>
        <v>http://mnrate.com/item/aid/</v>
      </c>
      <c r="W43" s="10" t="str">
        <f>IF(MATCH($E43,リサーチシート!$A:$A,0),INDEX(リサーチシート!V:V, MATCH($E43,リサーチシート!$A:$A,0), 0),0)</f>
        <v>https://</v>
      </c>
      <c r="X43" s="10" t="str">
        <f>IF(MATCH($E43,リサーチシート!$A:$A,0),INDEX(リサーチシート!W:W, MATCH($E43,リサーチシート!$A:$A,0), 0),0)</f>
        <v>YYYYY</v>
      </c>
      <c r="Y43" s="10"/>
    </row>
    <row r="44" spans="1:25" ht="75.75" thickBot="1" x14ac:dyDescent="0.5">
      <c r="A44" s="6">
        <v>43123</v>
      </c>
      <c r="B44" s="10" t="s">
        <v>63</v>
      </c>
      <c r="C44" s="10" t="s">
        <v>64</v>
      </c>
      <c r="D44" s="5">
        <v>20</v>
      </c>
      <c r="E44" s="5">
        <v>94</v>
      </c>
      <c r="F44" s="7">
        <v>0</v>
      </c>
      <c r="G44" s="10"/>
      <c r="H44" s="7">
        <f>IF(MATCH($E44,リサーチシート!$A:$A,0),INDEX(リサーチシート!E:E, MATCH($E44,リサーチシート!$A:$A,0), 0),0)</f>
        <v>2164</v>
      </c>
      <c r="I44" s="7">
        <f>IF(MATCH($E44,リサーチシート!$A:$A,0),INDEX(リサーチシート!G:G, MATCH($E44,リサーチシート!$A:$A,0), 0),0)</f>
        <v>1203</v>
      </c>
      <c r="J44" s="7">
        <f>IF(MATCH($E44,リサーチシート!$A:$A,0),INDEX(リサーチシート!H:H, MATCH($E44,リサーチシート!$A:$A,0), 0),0)</f>
        <v>0</v>
      </c>
      <c r="K44" s="8">
        <f>IF(MATCH($E44,リサーチシート!$A:$A,0),INDEX(リサーチシート!I:I, MATCH($E44,リサーチシート!$A:$A,0), 0),0)</f>
        <v>0</v>
      </c>
      <c r="L44" s="7">
        <f>IF(MATCH($E44,リサーチシート!$A:$A,0),INDEX(リサーチシート!J:J, MATCH($E44,リサーチシート!$A:$A,0), 0),0)</f>
        <v>0</v>
      </c>
      <c r="M44" s="8">
        <f>IF(MATCH($E44,リサーチシート!$A:$A,0),INDEX(リサーチシート!K:K, MATCH($E44,リサーチシート!$A:$A,0), 0),0)</f>
        <v>0</v>
      </c>
      <c r="N44" s="7">
        <f>IF(MATCH($E44,リサーチシート!$A:$A,0),INDEX(リサーチシート!L:L, MATCH($E44,リサーチシート!$A:$A,0), 0),0)</f>
        <v>24</v>
      </c>
      <c r="O44" s="7">
        <f t="shared" si="0"/>
        <v>1179</v>
      </c>
      <c r="P44" s="7">
        <f t="shared" si="1"/>
        <v>24060</v>
      </c>
      <c r="Q44" s="7">
        <f>IF(MATCH($E44,リサーチシート!$A:$A,0),INDEX(リサーチシート!M:M, MATCH($E44,リサーチシート!$A:$A,0), 0),0)</f>
        <v>486</v>
      </c>
      <c r="R44" s="9">
        <f>IF(MATCH($E44,リサーチシート!$A:$A,0),INDEX(リサーチシート!N:N, MATCH($E44,リサーチシート!$A:$A,0), 0),0)</f>
        <v>0.2245841035120148</v>
      </c>
      <c r="S44" s="7">
        <f>(INDEX(リサーチシート!F:F, MATCH($E44,リサーチシート!$A:$A,0))-O44)*D44</f>
        <v>9720</v>
      </c>
      <c r="T44" s="7">
        <f>IF(MATCH($E44,リサーチシート!$A:$A,0),INDEX(リサーチシート!E:E, MATCH($E44,リサーチシート!$A:$A,0), 0),0)*D44</f>
        <v>43280</v>
      </c>
      <c r="U44" s="11" t="e">
        <f>IF(MATCH($E44,リサーチシート!$A:$A,0),HYPERLINK(#REF!&amp;"&amp;range=A"&amp;MATCH($E44,リサーチシート!$A:$A,0), INDEX(リサーチシート!T:T, MATCH($E44,リサーチシート!$A:$A,0), 0)),0)</f>
        <v>#REF!</v>
      </c>
      <c r="V44" s="11" t="str">
        <f>IF(MATCH($E44,リサーチシート!$A:$A,0),INDEX(リサーチシート!U:U, MATCH($E44,リサーチシート!$A:$A,0), 0),0)</f>
        <v>http://mnrate.com/item/aid/</v>
      </c>
      <c r="W44" s="10" t="str">
        <f>IF(MATCH($E44,リサーチシート!$A:$A,0),INDEX(リサーチシート!V:V, MATCH($E44,リサーチシート!$A:$A,0), 0),0)</f>
        <v>https://</v>
      </c>
      <c r="X44" s="10" t="str">
        <f>IF(MATCH($E44,リサーチシート!$A:$A,0),INDEX(リサーチシート!W:W, MATCH($E44,リサーチシート!$A:$A,0), 0),0)</f>
        <v>YYYYY</v>
      </c>
      <c r="Y44" s="10"/>
    </row>
    <row r="45" spans="1:25" ht="75.75" thickBot="1" x14ac:dyDescent="0.5">
      <c r="A45" s="6">
        <v>43125</v>
      </c>
      <c r="B45" s="10" t="s">
        <v>63</v>
      </c>
      <c r="C45" s="10" t="s">
        <v>64</v>
      </c>
      <c r="D45" s="5">
        <v>5</v>
      </c>
      <c r="E45" s="5">
        <v>102</v>
      </c>
      <c r="F45" s="7">
        <v>0</v>
      </c>
      <c r="G45" s="10"/>
      <c r="H45" s="7">
        <f>IF(MATCH($E45,リサーチシート!$A:$A,0),INDEX(リサーチシート!E:E, MATCH($E45,リサーチシート!$A:$A,0), 0),0)</f>
        <v>7700</v>
      </c>
      <c r="I45" s="7">
        <f>IF(MATCH($E45,リサーチシート!$A:$A,0),INDEX(リサーチシート!G:G, MATCH($E45,リサーチシート!$A:$A,0), 0),0)</f>
        <v>5489</v>
      </c>
      <c r="J45" s="7">
        <f>IF(MATCH($E45,リサーチシート!$A:$A,0),INDEX(リサーチシート!H:H, MATCH($E45,リサーチシート!$A:$A,0), 0),0)</f>
        <v>0</v>
      </c>
      <c r="K45" s="8">
        <f>IF(MATCH($E45,リサーチシート!$A:$A,0),INDEX(リサーチシート!I:I, MATCH($E45,リサーチシート!$A:$A,0), 0),0)</f>
        <v>0</v>
      </c>
      <c r="L45" s="7">
        <f>IF(MATCH($E45,リサーチシート!$A:$A,0),INDEX(リサーチシート!J:J, MATCH($E45,リサーチシート!$A:$A,0), 0),0)</f>
        <v>0</v>
      </c>
      <c r="M45" s="8">
        <f>IF(MATCH($E45,リサーチシート!$A:$A,0),INDEX(リサーチシート!K:K, MATCH($E45,リサーチシート!$A:$A,0), 0),0)</f>
        <v>0</v>
      </c>
      <c r="N45" s="7">
        <f>IF(MATCH($E45,リサーチシート!$A:$A,0),INDEX(リサーチシート!L:L, MATCH($E45,リサーチシート!$A:$A,0), 0),0)</f>
        <v>108</v>
      </c>
      <c r="O45" s="7">
        <f t="shared" si="0"/>
        <v>5381</v>
      </c>
      <c r="P45" s="7">
        <f t="shared" si="1"/>
        <v>27445</v>
      </c>
      <c r="Q45" s="7">
        <f>IF(MATCH($E45,リサーチシート!$A:$A,0),INDEX(リサーチシート!M:M, MATCH($E45,リサーチシート!$A:$A,0), 0),0)</f>
        <v>990</v>
      </c>
      <c r="R45" s="9">
        <f>IF(MATCH($E45,リサーチシート!$A:$A,0),INDEX(リサーチシート!N:N, MATCH($E45,リサーチシート!$A:$A,0), 0),0)</f>
        <v>0.12857142857142856</v>
      </c>
      <c r="S45" s="7">
        <f>(INDEX(リサーチシート!F:F, MATCH($E45,リサーチシート!$A:$A,0))-O45)*D45</f>
        <v>4950</v>
      </c>
      <c r="T45" s="7">
        <f>IF(MATCH($E45,リサーチシート!$A:$A,0),INDEX(リサーチシート!E:E, MATCH($E45,リサーチシート!$A:$A,0), 0),0)*D45</f>
        <v>38500</v>
      </c>
      <c r="U45" s="11" t="e">
        <f>IF(MATCH($E45,リサーチシート!$A:$A,0),HYPERLINK(#REF!&amp;"&amp;range=A"&amp;MATCH($E45,リサーチシート!$A:$A,0), INDEX(リサーチシート!T:T, MATCH($E45,リサーチシート!$A:$A,0), 0)),0)</f>
        <v>#REF!</v>
      </c>
      <c r="V45" s="11" t="str">
        <f>IF(MATCH($E45,リサーチシート!$A:$A,0),INDEX(リサーチシート!U:U, MATCH($E45,リサーチシート!$A:$A,0), 0),0)</f>
        <v>http://mnrate.com/item/aid/</v>
      </c>
      <c r="W45" s="10" t="str">
        <f>IF(MATCH($E45,リサーチシート!$A:$A,0),INDEX(リサーチシート!V:V, MATCH($E45,リサーチシート!$A:$A,0), 0),0)</f>
        <v>https://</v>
      </c>
      <c r="X45" s="10" t="str">
        <f>IF(MATCH($E45,リサーチシート!$A:$A,0),INDEX(リサーチシート!W:W, MATCH($E45,リサーチシート!$A:$A,0), 0),0)</f>
        <v>YYYYY</v>
      </c>
      <c r="Y45" s="10"/>
    </row>
    <row r="46" spans="1:25" ht="75.75" thickBot="1" x14ac:dyDescent="0.5">
      <c r="A46" s="6">
        <v>43132</v>
      </c>
      <c r="B46" s="10" t="s">
        <v>63</v>
      </c>
      <c r="C46" s="10" t="s">
        <v>64</v>
      </c>
      <c r="D46" s="5">
        <v>3</v>
      </c>
      <c r="E46" s="5">
        <v>115</v>
      </c>
      <c r="F46" s="7">
        <v>0</v>
      </c>
      <c r="G46" s="10"/>
      <c r="H46" s="7">
        <f>IF(MATCH($E46,リサーチシート!$A:$A,0),INDEX(リサーチシート!E:E, MATCH($E46,リサーチシート!$A:$A,0), 0),0)</f>
        <v>7154</v>
      </c>
      <c r="I46" s="7">
        <f>IF(MATCH($E46,リサーチシート!$A:$A,0),INDEX(リサーチシート!G:G, MATCH($E46,リサーチシート!$A:$A,0), 0),0)</f>
        <v>4863</v>
      </c>
      <c r="J46" s="7">
        <f>IF(MATCH($E46,リサーチシート!$A:$A,0),INDEX(リサーチシート!H:H, MATCH($E46,リサーチシート!$A:$A,0), 0),0)</f>
        <v>4863</v>
      </c>
      <c r="K46" s="8">
        <f>IF(MATCH($E46,リサーチシート!$A:$A,0),INDEX(リサーチシート!I:I, MATCH($E46,リサーチシート!$A:$A,0), 0),0)</f>
        <v>1</v>
      </c>
      <c r="L46" s="7">
        <f>IF(MATCH($E46,リサーチシート!$A:$A,0),INDEX(リサーチシート!J:J, MATCH($E46,リサーチシート!$A:$A,0), 0),0)</f>
        <v>0</v>
      </c>
      <c r="M46" s="8">
        <f>IF(MATCH($E46,リサーチシート!$A:$A,0),INDEX(リサーチシート!K:K, MATCH($E46,リサーチシート!$A:$A,0), 0),0)</f>
        <v>0</v>
      </c>
      <c r="N46" s="7">
        <f>IF(MATCH($E46,リサーチシート!$A:$A,0),INDEX(リサーチシート!L:L, MATCH($E46,リサーチシート!$A:$A,0), 0),0)</f>
        <v>48</v>
      </c>
      <c r="O46" s="7">
        <f t="shared" si="0"/>
        <v>4815</v>
      </c>
      <c r="P46" s="7">
        <f t="shared" si="1"/>
        <v>14589</v>
      </c>
      <c r="Q46" s="7">
        <f>IF(MATCH($E46,リサーチシート!$A:$A,0),INDEX(リサーチシート!M:M, MATCH($E46,リサーチシート!$A:$A,0), 0),0)</f>
        <v>980</v>
      </c>
      <c r="R46" s="9">
        <f>IF(MATCH($E46,リサーチシート!$A:$A,0),INDEX(リサーチシート!N:N, MATCH($E46,リサーチシート!$A:$A,0), 0),0)</f>
        <v>0.13698630136986301</v>
      </c>
      <c r="S46" s="7">
        <f>(INDEX(リサーチシート!F:F, MATCH($E46,リサーチシート!$A:$A,0))-O46)*D46</f>
        <v>2940</v>
      </c>
      <c r="T46" s="7">
        <f>IF(MATCH($E46,リサーチシート!$A:$A,0),INDEX(リサーチシート!E:E, MATCH($E46,リサーチシート!$A:$A,0), 0),0)*D46</f>
        <v>21462</v>
      </c>
      <c r="U46" s="11" t="e">
        <f>IF(MATCH($E46,リサーチシート!$A:$A,0),HYPERLINK(#REF!&amp;"&amp;range=A"&amp;MATCH($E46,リサーチシート!$A:$A,0), INDEX(リサーチシート!T:T, MATCH($E46,リサーチシート!$A:$A,0), 0)),0)</f>
        <v>#REF!</v>
      </c>
      <c r="V46" s="11" t="str">
        <f>IF(MATCH($E46,リサーチシート!$A:$A,0),INDEX(リサーチシート!U:U, MATCH($E46,リサーチシート!$A:$A,0), 0),0)</f>
        <v>http://mnrate.com/item/aid/</v>
      </c>
      <c r="W46" s="10" t="str">
        <f>IF(MATCH($E46,リサーチシート!$A:$A,0),INDEX(リサーチシート!V:V, MATCH($E46,リサーチシート!$A:$A,0), 0),0)</f>
        <v>https://</v>
      </c>
      <c r="X46" s="10" t="str">
        <f>IF(MATCH($E46,リサーチシート!$A:$A,0),INDEX(リサーチシート!W:W, MATCH($E46,リサーチシート!$A:$A,0), 0),0)</f>
        <v>YYYYY</v>
      </c>
      <c r="Y46" s="10"/>
    </row>
    <row r="47" spans="1:25" ht="75.75" thickBot="1" x14ac:dyDescent="0.5">
      <c r="A47" s="6">
        <v>43134</v>
      </c>
      <c r="B47" s="10" t="s">
        <v>63</v>
      </c>
      <c r="C47" s="10" t="s">
        <v>64</v>
      </c>
      <c r="D47" s="5">
        <v>20</v>
      </c>
      <c r="E47" s="5">
        <v>121</v>
      </c>
      <c r="F47" s="7">
        <v>0</v>
      </c>
      <c r="G47" s="10"/>
      <c r="H47" s="7">
        <f>IF(MATCH($E47,リサーチシート!$A:$A,0),INDEX(リサーチシート!E:E, MATCH($E47,リサーチシート!$A:$A,0), 0),0)</f>
        <v>1988</v>
      </c>
      <c r="I47" s="7">
        <f>IF(MATCH($E47,リサーチシート!$A:$A,0),INDEX(リサーチシート!G:G, MATCH($E47,リサーチシート!$A:$A,0), 0),0)</f>
        <v>1256</v>
      </c>
      <c r="J47" s="7">
        <f>IF(MATCH($E47,リサーチシート!$A:$A,0),INDEX(リサーチシート!H:H, MATCH($E47,リサーチシート!$A:$A,0), 0),0)</f>
        <v>0</v>
      </c>
      <c r="K47" s="8">
        <f>IF(MATCH($E47,リサーチシート!$A:$A,0),INDEX(リサーチシート!I:I, MATCH($E47,リサーチシート!$A:$A,0), 0),0)</f>
        <v>0</v>
      </c>
      <c r="L47" s="7">
        <f>IF(MATCH($E47,リサーチシート!$A:$A,0),INDEX(リサーチシート!J:J, MATCH($E47,リサーチシート!$A:$A,0), 0),0)</f>
        <v>0</v>
      </c>
      <c r="M47" s="8">
        <f>IF(MATCH($E47,リサーチシート!$A:$A,0),INDEX(リサーチシート!K:K, MATCH($E47,リサーチシート!$A:$A,0), 0),0)</f>
        <v>0</v>
      </c>
      <c r="N47" s="7">
        <f>IF(MATCH($E47,リサーチシート!$A:$A,0),INDEX(リサーチシート!L:L, MATCH($E47,リサーチシート!$A:$A,0), 0),0)</f>
        <v>0</v>
      </c>
      <c r="O47" s="7">
        <f t="shared" si="0"/>
        <v>1256</v>
      </c>
      <c r="P47" s="7">
        <f t="shared" si="1"/>
        <v>25120</v>
      </c>
      <c r="Q47" s="7">
        <f>IF(MATCH($E47,リサーチシート!$A:$A,0),INDEX(リサーチシート!M:M, MATCH($E47,リサーチシート!$A:$A,0), 0),0)</f>
        <v>204</v>
      </c>
      <c r="R47" s="9">
        <f>IF(MATCH($E47,リサーチシート!$A:$A,0),INDEX(リサーチシート!N:N, MATCH($E47,リサーチシート!$A:$A,0), 0),0)</f>
        <v>0.10261569416498995</v>
      </c>
      <c r="S47" s="7">
        <f>(INDEX(リサーチシート!F:F, MATCH($E47,リサーチシート!$A:$A,0))-O47)*D47</f>
        <v>4080</v>
      </c>
      <c r="T47" s="7">
        <f>IF(MATCH($E47,リサーチシート!$A:$A,0),INDEX(リサーチシート!E:E, MATCH($E47,リサーチシート!$A:$A,0), 0),0)*D47</f>
        <v>39760</v>
      </c>
      <c r="U47" s="11" t="e">
        <f>IF(MATCH($E47,リサーチシート!$A:$A,0),HYPERLINK(#REF!&amp;"&amp;range=A"&amp;MATCH($E47,リサーチシート!$A:$A,0), INDEX(リサーチシート!T:T, MATCH($E47,リサーチシート!$A:$A,0), 0)),0)</f>
        <v>#REF!</v>
      </c>
      <c r="V47" s="11" t="str">
        <f>IF(MATCH($E47,リサーチシート!$A:$A,0),INDEX(リサーチシート!U:U, MATCH($E47,リサーチシート!$A:$A,0), 0),0)</f>
        <v>http://mnrate.com/item/aid/</v>
      </c>
      <c r="W47" s="10" t="str">
        <f>IF(MATCH($E47,リサーチシート!$A:$A,0),INDEX(リサーチシート!V:V, MATCH($E47,リサーチシート!$A:$A,0), 0),0)</f>
        <v>https://</v>
      </c>
      <c r="X47" s="10" t="str">
        <f>IF(MATCH($E47,リサーチシート!$A:$A,0),INDEX(リサーチシート!W:W, MATCH($E47,リサーチシート!$A:$A,0), 0),0)</f>
        <v>YYYYY</v>
      </c>
      <c r="Y47" s="10"/>
    </row>
    <row r="48" spans="1:25" ht="75.75" thickBot="1" x14ac:dyDescent="0.5">
      <c r="A48" s="6">
        <v>43134</v>
      </c>
      <c r="B48" s="10" t="s">
        <v>63</v>
      </c>
      <c r="C48" s="10" t="s">
        <v>64</v>
      </c>
      <c r="D48" s="5">
        <v>12</v>
      </c>
      <c r="E48" s="5">
        <v>122</v>
      </c>
      <c r="F48" s="7">
        <v>0</v>
      </c>
      <c r="G48" s="10"/>
      <c r="H48" s="7">
        <f>IF(MATCH($E48,リサーチシート!$A:$A,0),INDEX(リサーチシート!E:E, MATCH($E48,リサーチシート!$A:$A,0), 0),0)</f>
        <v>1180</v>
      </c>
      <c r="I48" s="7">
        <f>IF(MATCH($E48,リサーチシート!$A:$A,0),INDEX(リサーチシート!G:G, MATCH($E48,リサーチシート!$A:$A,0), 0),0)</f>
        <v>583</v>
      </c>
      <c r="J48" s="7">
        <f>IF(MATCH($E48,リサーチシート!$A:$A,0),INDEX(リサーチシート!H:H, MATCH($E48,リサーチシート!$A:$A,0), 0),0)</f>
        <v>0</v>
      </c>
      <c r="K48" s="8">
        <f>IF(MATCH($E48,リサーチシート!$A:$A,0),INDEX(リサーチシート!I:I, MATCH($E48,リサーチシート!$A:$A,0), 0),0)</f>
        <v>0</v>
      </c>
      <c r="L48" s="7">
        <f>IF(MATCH($E48,リサーチシート!$A:$A,0),INDEX(リサーチシート!J:J, MATCH($E48,リサーチシート!$A:$A,0), 0),0)</f>
        <v>0</v>
      </c>
      <c r="M48" s="8">
        <f>IF(MATCH($E48,リサーチシート!$A:$A,0),INDEX(リサーチシート!K:K, MATCH($E48,リサーチシート!$A:$A,0), 0),0)</f>
        <v>0</v>
      </c>
      <c r="N48" s="7">
        <f>IF(MATCH($E48,リサーチシート!$A:$A,0),INDEX(リサーチシート!L:L, MATCH($E48,リサーチシート!$A:$A,0), 0),0)</f>
        <v>0</v>
      </c>
      <c r="O48" s="7">
        <f t="shared" si="0"/>
        <v>583</v>
      </c>
      <c r="P48" s="7">
        <f t="shared" si="1"/>
        <v>6996</v>
      </c>
      <c r="Q48" s="7">
        <f>IF(MATCH($E48,リサーチシート!$A:$A,0),INDEX(リサーチシート!M:M, MATCH($E48,リサーチシート!$A:$A,0), 0),0)</f>
        <v>150</v>
      </c>
      <c r="R48" s="9">
        <f>IF(MATCH($E48,リサーチシート!$A:$A,0),INDEX(リサーチシート!N:N, MATCH($E48,リサーチシート!$A:$A,0), 0),0)</f>
        <v>0.1271186440677966</v>
      </c>
      <c r="S48" s="7">
        <f>(INDEX(リサーチシート!F:F, MATCH($E48,リサーチシート!$A:$A,0))-O48)*D48</f>
        <v>1800</v>
      </c>
      <c r="T48" s="7">
        <f>IF(MATCH($E48,リサーチシート!$A:$A,0),INDEX(リサーチシート!E:E, MATCH($E48,リサーチシート!$A:$A,0), 0),0)*D48</f>
        <v>14160</v>
      </c>
      <c r="U48" s="11" t="e">
        <f>IF(MATCH($E48,リサーチシート!$A:$A,0),HYPERLINK(#REF!&amp;"&amp;range=A"&amp;MATCH($E48,リサーチシート!$A:$A,0), INDEX(リサーチシート!T:T, MATCH($E48,リサーチシート!$A:$A,0), 0)),0)</f>
        <v>#REF!</v>
      </c>
      <c r="V48" s="11" t="str">
        <f>IF(MATCH($E48,リサーチシート!$A:$A,0),INDEX(リサーチシート!U:U, MATCH($E48,リサーチシート!$A:$A,0), 0),0)</f>
        <v>http://mnrate.com/item/aid/</v>
      </c>
      <c r="W48" s="10" t="str">
        <f>IF(MATCH($E48,リサーチシート!$A:$A,0),INDEX(リサーチシート!V:V, MATCH($E48,リサーチシート!$A:$A,0), 0),0)</f>
        <v>https://</v>
      </c>
      <c r="X48" s="10" t="str">
        <f>IF(MATCH($E48,リサーチシート!$A:$A,0),INDEX(リサーチシート!W:W, MATCH($E48,リサーチシート!$A:$A,0), 0),0)</f>
        <v>YYYYY</v>
      </c>
      <c r="Y48" s="10"/>
    </row>
    <row r="49" spans="1:25" ht="75.75" thickBot="1" x14ac:dyDescent="0.5">
      <c r="A49" s="6">
        <v>43138</v>
      </c>
      <c r="B49" s="10" t="s">
        <v>63</v>
      </c>
      <c r="C49" s="10" t="s">
        <v>64</v>
      </c>
      <c r="D49" s="5">
        <v>2</v>
      </c>
      <c r="E49" s="5">
        <v>134</v>
      </c>
      <c r="F49" s="7">
        <v>0</v>
      </c>
      <c r="G49" s="10"/>
      <c r="H49" s="7">
        <f>IF(MATCH($E49,リサーチシート!$A:$A,0),INDEX(リサーチシート!E:E, MATCH($E49,リサーチシート!$A:$A,0), 0),0)</f>
        <v>2980</v>
      </c>
      <c r="I49" s="7">
        <f>IF(MATCH($E49,リサーチシート!$A:$A,0),INDEX(リサーチシート!G:G, MATCH($E49,リサーチシート!$A:$A,0), 0),0)</f>
        <v>1879</v>
      </c>
      <c r="J49" s="7">
        <f>IF(MATCH($E49,リサーチシート!$A:$A,0),INDEX(リサーチシート!H:H, MATCH($E49,リサーチシート!$A:$A,0), 0),0)</f>
        <v>1289</v>
      </c>
      <c r="K49" s="8">
        <f>IF(MATCH($E49,リサーチシート!$A:$A,0),INDEX(リサーチシート!I:I, MATCH($E49,リサーチシート!$A:$A,0), 0),0)</f>
        <v>1</v>
      </c>
      <c r="L49" s="7">
        <f>IF(MATCH($E49,リサーチシート!$A:$A,0),INDEX(リサーチシート!J:J, MATCH($E49,リサーチシート!$A:$A,0), 0),0)</f>
        <v>0</v>
      </c>
      <c r="M49" s="8">
        <f>IF(MATCH($E49,リサーチシート!$A:$A,0),INDEX(リサーチシート!K:K, MATCH($E49,リサーチシート!$A:$A,0), 0),0)</f>
        <v>0</v>
      </c>
      <c r="N49" s="7">
        <f>IF(MATCH($E49,リサーチシート!$A:$A,0),INDEX(リサーチシート!L:L, MATCH($E49,リサーチシート!$A:$A,0), 0),0)</f>
        <v>36</v>
      </c>
      <c r="O49" s="7">
        <f t="shared" si="0"/>
        <v>1843</v>
      </c>
      <c r="P49" s="7">
        <f t="shared" si="1"/>
        <v>3758</v>
      </c>
      <c r="Q49" s="7">
        <f>IF(MATCH($E49,リサーチシート!$A:$A,0),INDEX(リサーチシート!M:M, MATCH($E49,リサーチシート!$A:$A,0), 0),0)</f>
        <v>510</v>
      </c>
      <c r="R49" s="9">
        <f>IF(MATCH($E49,リサーチシート!$A:$A,0),INDEX(リサーチシート!N:N, MATCH($E49,リサーチシート!$A:$A,0), 0),0)</f>
        <v>0.17114093959731544</v>
      </c>
      <c r="S49" s="7">
        <f>(INDEX(リサーチシート!F:F, MATCH($E49,リサーチシート!$A:$A,0))-O49)*D49</f>
        <v>1020</v>
      </c>
      <c r="T49" s="7">
        <f>IF(MATCH($E49,リサーチシート!$A:$A,0),INDEX(リサーチシート!E:E, MATCH($E49,リサーチシート!$A:$A,0), 0),0)*D49</f>
        <v>5960</v>
      </c>
      <c r="U49" s="11" t="e">
        <f>IF(MATCH($E49,リサーチシート!$A:$A,0),HYPERLINK(#REF!&amp;"&amp;range=A"&amp;MATCH($E49,リサーチシート!$A:$A,0), INDEX(リサーチシート!T:T, MATCH($E49,リサーチシート!$A:$A,0), 0)),0)</f>
        <v>#REF!</v>
      </c>
      <c r="V49" s="11" t="str">
        <f>IF(MATCH($E49,リサーチシート!$A:$A,0),INDEX(リサーチシート!U:U, MATCH($E49,リサーチシート!$A:$A,0), 0),0)</f>
        <v>http://mnrate.com/item/aid/</v>
      </c>
      <c r="W49" s="10" t="str">
        <f>IF(MATCH($E49,リサーチシート!$A:$A,0),INDEX(リサーチシート!V:V, MATCH($E49,リサーチシート!$A:$A,0), 0),0)</f>
        <v>https://</v>
      </c>
      <c r="X49" s="10" t="str">
        <f>IF(MATCH($E49,リサーチシート!$A:$A,0),INDEX(リサーチシート!W:W, MATCH($E49,リサーチシート!$A:$A,0), 0),0)</f>
        <v>YYYYY</v>
      </c>
      <c r="Y49" s="10"/>
    </row>
    <row r="50" spans="1:25" ht="75.75" thickBot="1" x14ac:dyDescent="0.5">
      <c r="A50" s="6">
        <v>43140</v>
      </c>
      <c r="B50" s="10" t="s">
        <v>63</v>
      </c>
      <c r="C50" s="10" t="s">
        <v>64</v>
      </c>
      <c r="D50" s="5">
        <v>2</v>
      </c>
      <c r="E50" s="5">
        <v>141</v>
      </c>
      <c r="F50" s="7">
        <v>1090</v>
      </c>
      <c r="G50" s="10"/>
      <c r="H50" s="7">
        <f>IF(MATCH($E50,リサーチシート!$A:$A,0),INDEX(リサーチシート!E:E, MATCH($E50,リサーチシート!$A:$A,0), 0),0)</f>
        <v>2980</v>
      </c>
      <c r="I50" s="7">
        <f>IF(MATCH($E50,リサーチシート!$A:$A,0),INDEX(リサーチシート!G:G, MATCH($E50,リサーチシート!$A:$A,0), 0),0)</f>
        <v>1140</v>
      </c>
      <c r="J50" s="7">
        <f>IF(MATCH($E50,リサーチシート!$A:$A,0),INDEX(リサーチシート!H:H, MATCH($E50,リサーチシート!$A:$A,0), 0),0)</f>
        <v>0</v>
      </c>
      <c r="K50" s="8">
        <f>IF(MATCH($E50,リサーチシート!$A:$A,0),INDEX(リサーチシート!I:I, MATCH($E50,リサーチシート!$A:$A,0), 0),0)</f>
        <v>0</v>
      </c>
      <c r="L50" s="7">
        <f>IF(MATCH($E50,リサーチシート!$A:$A,0),INDEX(リサーチシート!J:J, MATCH($E50,リサーチシート!$A:$A,0), 0),0)</f>
        <v>0</v>
      </c>
      <c r="M50" s="8">
        <f>IF(MATCH($E50,リサーチシート!$A:$A,0),INDEX(リサーチシート!K:K, MATCH($E50,リサーチシート!$A:$A,0), 0),0)</f>
        <v>0</v>
      </c>
      <c r="N50" s="7">
        <f>IF(MATCH($E50,リサーチシート!$A:$A,0),INDEX(リサーチシート!L:L, MATCH($E50,リサーチシート!$A:$A,0), 0),0)</f>
        <v>11</v>
      </c>
      <c r="O50" s="7">
        <f t="shared" si="0"/>
        <v>1129</v>
      </c>
      <c r="P50" s="7">
        <f t="shared" si="1"/>
        <v>2280</v>
      </c>
      <c r="Q50" s="7">
        <f>IF(MATCH($E50,リサーチシート!$A:$A,0),INDEX(リサーチシート!M:M, MATCH($E50,リサーチシート!$A:$A,0), 0),0)</f>
        <v>1075</v>
      </c>
      <c r="R50" s="9">
        <f>IF(MATCH($E50,リサーチシート!$A:$A,0),INDEX(リサーチシート!N:N, MATCH($E50,リサーチシート!$A:$A,0), 0),0)</f>
        <v>0.36073825503355705</v>
      </c>
      <c r="S50" s="7">
        <f>(INDEX(リサーチシート!F:F, MATCH($E50,リサーチシート!$A:$A,0))-O50)*D50</f>
        <v>2150</v>
      </c>
      <c r="T50" s="7">
        <f>IF(MATCH($E50,リサーチシート!$A:$A,0),INDEX(リサーチシート!E:E, MATCH($E50,リサーチシート!$A:$A,0), 0),0)*D50</f>
        <v>5960</v>
      </c>
      <c r="U50" s="11" t="e">
        <f>IF(MATCH($E50,リサーチシート!$A:$A,0),HYPERLINK(#REF!&amp;"&amp;range=A"&amp;MATCH($E50,リサーチシート!$A:$A,0), INDEX(リサーチシート!T:T, MATCH($E50,リサーチシート!$A:$A,0), 0)),0)</f>
        <v>#REF!</v>
      </c>
      <c r="V50" s="11" t="str">
        <f>IF(MATCH($E50,リサーチシート!$A:$A,0),INDEX(リサーチシート!U:U, MATCH($E50,リサーチシート!$A:$A,0), 0),0)</f>
        <v>http://mnrate.com/item/aid/</v>
      </c>
      <c r="W50" s="10" t="str">
        <f>IF(MATCH($E50,リサーチシート!$A:$A,0),INDEX(リサーチシート!V:V, MATCH($E50,リサーチシート!$A:$A,0), 0),0)</f>
        <v>https://</v>
      </c>
      <c r="X50" s="10" t="str">
        <f>IF(MATCH($E50,リサーチシート!$A:$A,0),INDEX(リサーチシート!W:W, MATCH($E50,リサーチシート!$A:$A,0), 0),0)</f>
        <v>YYYYY</v>
      </c>
      <c r="Y50" s="10"/>
    </row>
    <row r="51" spans="1:25" ht="75.75" thickBot="1" x14ac:dyDescent="0.5">
      <c r="A51" s="6">
        <v>43140</v>
      </c>
      <c r="B51" s="10" t="s">
        <v>63</v>
      </c>
      <c r="C51" s="10" t="s">
        <v>64</v>
      </c>
      <c r="D51" s="5">
        <v>3</v>
      </c>
      <c r="E51" s="5">
        <v>143</v>
      </c>
      <c r="F51" s="7">
        <v>900</v>
      </c>
      <c r="G51" s="10"/>
      <c r="H51" s="7">
        <f>IF(MATCH($E51,リサーチシート!$A:$A,0),INDEX(リサーチシート!E:E, MATCH($E51,リサーチシート!$A:$A,0), 0),0)</f>
        <v>2980</v>
      </c>
      <c r="I51" s="7">
        <f>IF(MATCH($E51,リサーチシート!$A:$A,0),INDEX(リサーチシート!G:G, MATCH($E51,リサーチシート!$A:$A,0), 0),0)</f>
        <v>1200</v>
      </c>
      <c r="J51" s="7">
        <f>IF(MATCH($E51,リサーチシート!$A:$A,0),INDEX(リサーチシート!H:H, MATCH($E51,リサーチシート!$A:$A,0), 0),0)</f>
        <v>0</v>
      </c>
      <c r="K51" s="8">
        <f>IF(MATCH($E51,リサーチシート!$A:$A,0),INDEX(リサーチシート!I:I, MATCH($E51,リサーチシート!$A:$A,0), 0),0)</f>
        <v>0</v>
      </c>
      <c r="L51" s="7">
        <f>IF(MATCH($E51,リサーチシート!$A:$A,0),INDEX(リサーチシート!J:J, MATCH($E51,リサーチシート!$A:$A,0), 0),0)</f>
        <v>0</v>
      </c>
      <c r="M51" s="8">
        <f>IF(MATCH($E51,リサーチシート!$A:$A,0),INDEX(リサーチシート!K:K, MATCH($E51,リサーチシート!$A:$A,0), 0),0)</f>
        <v>0</v>
      </c>
      <c r="N51" s="7">
        <f>IF(MATCH($E51,リサーチシート!$A:$A,0),INDEX(リサーチシート!L:L, MATCH($E51,リサーチシート!$A:$A,0), 0),0)</f>
        <v>11</v>
      </c>
      <c r="O51" s="7">
        <f t="shared" si="0"/>
        <v>1189</v>
      </c>
      <c r="P51" s="7">
        <f t="shared" si="1"/>
        <v>3600</v>
      </c>
      <c r="Q51" s="7">
        <f>IF(MATCH($E51,リサーチシート!$A:$A,0),INDEX(リサーチシート!M:M, MATCH($E51,リサーチシート!$A:$A,0), 0),0)</f>
        <v>1015</v>
      </c>
      <c r="R51" s="9">
        <f>IF(MATCH($E51,リサーチシート!$A:$A,0),INDEX(リサーチシート!N:N, MATCH($E51,リサーチシート!$A:$A,0), 0),0)</f>
        <v>0.34060402684563756</v>
      </c>
      <c r="S51" s="7">
        <f>(INDEX(リサーチシート!F:F, MATCH($E51,リサーチシート!$A:$A,0))-O51)*D51</f>
        <v>3045</v>
      </c>
      <c r="T51" s="7">
        <f>IF(MATCH($E51,リサーチシート!$A:$A,0),INDEX(リサーチシート!E:E, MATCH($E51,リサーチシート!$A:$A,0), 0),0)*D51</f>
        <v>8940</v>
      </c>
      <c r="U51" s="11" t="e">
        <f>IF(MATCH($E51,リサーチシート!$A:$A,0),HYPERLINK(#REF!&amp;"&amp;range=A"&amp;MATCH($E51,リサーチシート!$A:$A,0), INDEX(リサーチシート!T:T, MATCH($E51,リサーチシート!$A:$A,0), 0)),0)</f>
        <v>#REF!</v>
      </c>
      <c r="V51" s="11" t="str">
        <f>IF(MATCH($E51,リサーチシート!$A:$A,0),INDEX(リサーチシート!U:U, MATCH($E51,リサーチシート!$A:$A,0), 0),0)</f>
        <v>http://mnrate.com/item/aid/</v>
      </c>
      <c r="W51" s="10" t="str">
        <f>IF(MATCH($E51,リサーチシート!$A:$A,0),INDEX(リサーチシート!V:V, MATCH($E51,リサーチシート!$A:$A,0), 0),0)</f>
        <v>https://</v>
      </c>
      <c r="X51" s="10" t="str">
        <f>IF(MATCH($E51,リサーチシート!$A:$A,0),INDEX(リサーチシート!W:W, MATCH($E51,リサーチシート!$A:$A,0), 0),0)</f>
        <v>YYYYY</v>
      </c>
      <c r="Y51" s="10"/>
    </row>
    <row r="52" spans="1:25" ht="75.75" thickBot="1" x14ac:dyDescent="0.5">
      <c r="A52" s="6">
        <v>43144</v>
      </c>
      <c r="B52" s="10" t="s">
        <v>63</v>
      </c>
      <c r="C52" s="10" t="s">
        <v>64</v>
      </c>
      <c r="D52" s="5">
        <v>5</v>
      </c>
      <c r="E52" s="5">
        <v>145</v>
      </c>
      <c r="F52" s="7">
        <v>0</v>
      </c>
      <c r="G52" s="10"/>
      <c r="H52" s="7">
        <f>IF(MATCH($E52,リサーチシート!$A:$A,0),INDEX(リサーチシート!E:E, MATCH($E52,リサーチシート!$A:$A,0), 0),0)</f>
        <v>4980</v>
      </c>
      <c r="I52" s="7">
        <f>IF(MATCH($E52,リサーチシート!$A:$A,0),INDEX(リサーチシート!G:G, MATCH($E52,リサーチシート!$A:$A,0), 0),0)</f>
        <v>1166</v>
      </c>
      <c r="J52" s="7">
        <f>IF(MATCH($E52,リサーチシート!$A:$A,0),INDEX(リサーチシート!H:H, MATCH($E52,リサーチシート!$A:$A,0), 0),0)</f>
        <v>1166</v>
      </c>
      <c r="K52" s="8">
        <f>IF(MATCH($E52,リサーチシート!$A:$A,0),INDEX(リサーチシート!I:I, MATCH($E52,リサーチシート!$A:$A,0), 0),0)</f>
        <v>1</v>
      </c>
      <c r="L52" s="7">
        <f>IF(MATCH($E52,リサーチシート!$A:$A,0),INDEX(リサーチシート!J:J, MATCH($E52,リサーチシート!$A:$A,0), 0),0)</f>
        <v>0</v>
      </c>
      <c r="M52" s="8">
        <f>IF(MATCH($E52,リサーチシート!$A:$A,0),INDEX(リサーチシート!K:K, MATCH($E52,リサーチシート!$A:$A,0), 0),0)</f>
        <v>0</v>
      </c>
      <c r="N52" s="7">
        <f>IF(MATCH($E52,リサーチシート!$A:$A,0),INDEX(リサーチシート!L:L, MATCH($E52,リサーチシート!$A:$A,0), 0),0)</f>
        <v>22</v>
      </c>
      <c r="O52" s="7">
        <f t="shared" si="0"/>
        <v>1144</v>
      </c>
      <c r="P52" s="7">
        <f t="shared" si="1"/>
        <v>5830</v>
      </c>
      <c r="Q52" s="7">
        <f>IF(MATCH($E52,リサーチシート!$A:$A,0),INDEX(リサーチシート!M:M, MATCH($E52,リサーチシート!$A:$A,0), 0),0)</f>
        <v>2800</v>
      </c>
      <c r="R52" s="9">
        <f>IF(MATCH($E52,リサーチシート!$A:$A,0),INDEX(リサーチシート!N:N, MATCH($E52,リサーチシート!$A:$A,0), 0),0)</f>
        <v>0.56224899598393574</v>
      </c>
      <c r="S52" s="7">
        <f>(INDEX(リサーチシート!F:F, MATCH($E52,リサーチシート!$A:$A,0))-O52)*D52</f>
        <v>14000</v>
      </c>
      <c r="T52" s="7">
        <f>IF(MATCH($E52,リサーチシート!$A:$A,0),INDEX(リサーチシート!E:E, MATCH($E52,リサーチシート!$A:$A,0), 0),0)*D52</f>
        <v>24900</v>
      </c>
      <c r="U52" s="11" t="e">
        <f>IF(MATCH($E52,リサーチシート!$A:$A,0),HYPERLINK(#REF!&amp;"&amp;range=A"&amp;MATCH($E52,リサーチシート!$A:$A,0), INDEX(リサーチシート!T:T, MATCH($E52,リサーチシート!$A:$A,0), 0)),0)</f>
        <v>#REF!</v>
      </c>
      <c r="V52" s="11" t="str">
        <f>IF(MATCH($E52,リサーチシート!$A:$A,0),INDEX(リサーチシート!U:U, MATCH($E52,リサーチシート!$A:$A,0), 0),0)</f>
        <v>http://mnrate.com/item/aid/</v>
      </c>
      <c r="W52" s="10" t="str">
        <f>IF(MATCH($E52,リサーチシート!$A:$A,0),INDEX(リサーチシート!V:V, MATCH($E52,リサーチシート!$A:$A,0), 0),0)</f>
        <v>https://</v>
      </c>
      <c r="X52" s="10" t="str">
        <f>IF(MATCH($E52,リサーチシート!$A:$A,0),INDEX(リサーチシート!W:W, MATCH($E52,リサーチシート!$A:$A,0), 0),0)</f>
        <v>YYYYY</v>
      </c>
      <c r="Y52" s="10"/>
    </row>
    <row r="53" spans="1:25" ht="75.75" thickBot="1" x14ac:dyDescent="0.5">
      <c r="A53" s="6">
        <v>43145</v>
      </c>
      <c r="B53" s="10" t="s">
        <v>63</v>
      </c>
      <c r="C53" s="10" t="s">
        <v>64</v>
      </c>
      <c r="D53" s="5">
        <v>10</v>
      </c>
      <c r="E53" s="5">
        <v>148</v>
      </c>
      <c r="F53" s="7">
        <v>756</v>
      </c>
      <c r="G53" s="10"/>
      <c r="H53" s="7">
        <f>IF(MATCH($E53,リサーチシート!$A:$A,0),INDEX(リサーチシート!E:E, MATCH($E53,リサーチシート!$A:$A,0), 0),0)</f>
        <v>2400</v>
      </c>
      <c r="I53" s="7">
        <f>IF(MATCH($E53,リサーチシート!$A:$A,0),INDEX(リサーチシート!G:G, MATCH($E53,リサーチシート!$A:$A,0), 0),0)</f>
        <v>1404</v>
      </c>
      <c r="J53" s="7">
        <f>IF(MATCH($E53,リサーチシート!$A:$A,0),INDEX(リサーチシート!H:H, MATCH($E53,リサーチシート!$A:$A,0), 0),0)</f>
        <v>0</v>
      </c>
      <c r="K53" s="8">
        <f>IF(MATCH($E53,リサーチシート!$A:$A,0),INDEX(リサーチシート!I:I, MATCH($E53,リサーチシート!$A:$A,0), 0),0)</f>
        <v>0</v>
      </c>
      <c r="L53" s="7">
        <f>IF(MATCH($E53,リサーチシート!$A:$A,0),INDEX(リサーチシート!J:J, MATCH($E53,リサーチシート!$A:$A,0), 0),0)</f>
        <v>0</v>
      </c>
      <c r="M53" s="8">
        <f>IF(MATCH($E53,リサーチシート!$A:$A,0),INDEX(リサーチシート!K:K, MATCH($E53,リサーチシート!$A:$A,0), 0),0)</f>
        <v>0</v>
      </c>
      <c r="N53" s="7">
        <f>IF(MATCH($E53,リサーチシート!$A:$A,0),INDEX(リサーチシート!L:L, MATCH($E53,リサーチシート!$A:$A,0), 0),0)</f>
        <v>14</v>
      </c>
      <c r="O53" s="7">
        <f t="shared" si="0"/>
        <v>1390</v>
      </c>
      <c r="P53" s="7">
        <f t="shared" si="1"/>
        <v>14040</v>
      </c>
      <c r="Q53" s="7">
        <f>IF(MATCH($E53,リサーチシート!$A:$A,0),INDEX(リサーチシート!M:M, MATCH($E53,リサーチシート!$A:$A,0), 0),0)</f>
        <v>441</v>
      </c>
      <c r="R53" s="9">
        <f>IF(MATCH($E53,リサーチシート!$A:$A,0),INDEX(リサーチシート!N:N, MATCH($E53,リサーチシート!$A:$A,0), 0),0)</f>
        <v>0.18375</v>
      </c>
      <c r="S53" s="7">
        <f>(INDEX(リサーチシート!F:F, MATCH($E53,リサーチシート!$A:$A,0))-O53)*D53</f>
        <v>4410</v>
      </c>
      <c r="T53" s="7">
        <f>IF(MATCH($E53,リサーチシート!$A:$A,0),INDEX(リサーチシート!E:E, MATCH($E53,リサーチシート!$A:$A,0), 0),0)*D53</f>
        <v>24000</v>
      </c>
      <c r="U53" s="11" t="e">
        <f>IF(MATCH($E53,リサーチシート!$A:$A,0),HYPERLINK(#REF!&amp;"&amp;range=A"&amp;MATCH($E53,リサーチシート!$A:$A,0), INDEX(リサーチシート!T:T, MATCH($E53,リサーチシート!$A:$A,0), 0)),0)</f>
        <v>#REF!</v>
      </c>
      <c r="V53" s="11" t="str">
        <f>IF(MATCH($E53,リサーチシート!$A:$A,0),INDEX(リサーチシート!U:U, MATCH($E53,リサーチシート!$A:$A,0), 0),0)</f>
        <v>http://mnrate.com/item/aid/</v>
      </c>
      <c r="W53" s="10" t="str">
        <f>IF(MATCH($E53,リサーチシート!$A:$A,0),INDEX(リサーチシート!V:V, MATCH($E53,リサーチシート!$A:$A,0), 0),0)</f>
        <v>https://</v>
      </c>
      <c r="X53" s="10" t="str">
        <f>IF(MATCH($E53,リサーチシート!$A:$A,0),INDEX(リサーチシート!W:W, MATCH($E53,リサーチシート!$A:$A,0), 0),0)</f>
        <v>YYYYY</v>
      </c>
      <c r="Y53" s="10"/>
    </row>
    <row r="54" spans="1:25" ht="75.75" thickBot="1" x14ac:dyDescent="0.5">
      <c r="A54" s="6">
        <v>43145</v>
      </c>
      <c r="B54" s="10" t="s">
        <v>63</v>
      </c>
      <c r="C54" s="10" t="s">
        <v>64</v>
      </c>
      <c r="D54" s="5">
        <v>10</v>
      </c>
      <c r="E54" s="5">
        <v>150</v>
      </c>
      <c r="F54" s="7">
        <v>756</v>
      </c>
      <c r="G54" s="10"/>
      <c r="H54" s="7">
        <f>IF(MATCH($E54,リサーチシート!$A:$A,0),INDEX(リサーチシート!E:E, MATCH($E54,リサーチシート!$A:$A,0), 0),0)</f>
        <v>1754</v>
      </c>
      <c r="I54" s="7">
        <f>IF(MATCH($E54,リサーチシート!$A:$A,0),INDEX(リサーチシート!G:G, MATCH($E54,リサーチシート!$A:$A,0), 0),0)</f>
        <v>1045</v>
      </c>
      <c r="J54" s="7">
        <f>IF(MATCH($E54,リサーチシート!$A:$A,0),INDEX(リサーチシート!H:H, MATCH($E54,リサーチシート!$A:$A,0), 0),0)</f>
        <v>0</v>
      </c>
      <c r="K54" s="8">
        <f>IF(MATCH($E54,リサーチシート!$A:$A,0),INDEX(リサーチシート!I:I, MATCH($E54,リサーチシート!$A:$A,0), 0),0)</f>
        <v>0</v>
      </c>
      <c r="L54" s="7">
        <f>IF(MATCH($E54,リサーチシート!$A:$A,0),INDEX(リサーチシート!J:J, MATCH($E54,リサーチシート!$A:$A,0), 0),0)</f>
        <v>0</v>
      </c>
      <c r="M54" s="8">
        <f>IF(MATCH($E54,リサーチシート!$A:$A,0),INDEX(リサーチシート!K:K, MATCH($E54,リサーチシート!$A:$A,0), 0),0)</f>
        <v>0</v>
      </c>
      <c r="N54" s="7">
        <f>IF(MATCH($E54,リサーチシート!$A:$A,0),INDEX(リサーチシート!L:L, MATCH($E54,リサーチシート!$A:$A,0), 0),0)</f>
        <v>42</v>
      </c>
      <c r="O54" s="7">
        <f t="shared" si="0"/>
        <v>1003</v>
      </c>
      <c r="P54" s="7">
        <f t="shared" si="1"/>
        <v>10450</v>
      </c>
      <c r="Q54" s="7">
        <f>IF(MATCH($E54,リサーチシート!$A:$A,0),INDEX(リサーチシート!M:M, MATCH($E54,リサーチシート!$A:$A,0), 0),0)</f>
        <v>247</v>
      </c>
      <c r="R54" s="9">
        <f>IF(MATCH($E54,リサーチシート!$A:$A,0),INDEX(リサーチシート!N:N, MATCH($E54,リサーチシート!$A:$A,0), 0),0)</f>
        <v>0.14082098061573547</v>
      </c>
      <c r="S54" s="7">
        <f>(INDEX(リサーチシート!F:F, MATCH($E54,リサーチシート!$A:$A,0))-O54)*D54</f>
        <v>2470</v>
      </c>
      <c r="T54" s="7">
        <f>IF(MATCH($E54,リサーチシート!$A:$A,0),INDEX(リサーチシート!E:E, MATCH($E54,リサーチシート!$A:$A,0), 0),0)*D54</f>
        <v>17540</v>
      </c>
      <c r="U54" s="11" t="e">
        <f>IF(MATCH($E54,リサーチシート!$A:$A,0),HYPERLINK(#REF!&amp;"&amp;range=A"&amp;MATCH($E54,リサーチシート!$A:$A,0), INDEX(リサーチシート!T:T, MATCH($E54,リサーチシート!$A:$A,0), 0)),0)</f>
        <v>#REF!</v>
      </c>
      <c r="V54" s="11" t="str">
        <f>IF(MATCH($E54,リサーチシート!$A:$A,0),INDEX(リサーチシート!U:U, MATCH($E54,リサーチシート!$A:$A,0), 0),0)</f>
        <v>http://mnrate.com/item/aid/</v>
      </c>
      <c r="W54" s="10" t="str">
        <f>IF(MATCH($E54,リサーチシート!$A:$A,0),INDEX(リサーチシート!V:V, MATCH($E54,リサーチシート!$A:$A,0), 0),0)</f>
        <v>https://</v>
      </c>
      <c r="X54" s="10" t="str">
        <f>IF(MATCH($E54,リサーチシート!$A:$A,0),INDEX(リサーチシート!W:W, MATCH($E54,リサーチシート!$A:$A,0), 0),0)</f>
        <v>YYYYY</v>
      </c>
      <c r="Y54" s="10"/>
    </row>
    <row r="55" spans="1:25" ht="75.75" thickBot="1" x14ac:dyDescent="0.5">
      <c r="A55" s="6">
        <v>43145</v>
      </c>
      <c r="B55" s="10" t="s">
        <v>63</v>
      </c>
      <c r="C55" s="10" t="s">
        <v>64</v>
      </c>
      <c r="D55" s="5">
        <v>2</v>
      </c>
      <c r="E55" s="5">
        <v>151</v>
      </c>
      <c r="F55" s="7">
        <v>756</v>
      </c>
      <c r="G55" s="10"/>
      <c r="H55" s="7">
        <f>IF(MATCH($E55,リサーチシート!$A:$A,0),INDEX(リサーチシート!E:E, MATCH($E55,リサーチシート!$A:$A,0), 0),0)</f>
        <v>4053</v>
      </c>
      <c r="I55" s="7">
        <f>IF(MATCH($E55,リサーチシート!$A:$A,0),INDEX(リサーチシート!G:G, MATCH($E55,リサーチシート!$A:$A,0), 0),0)</f>
        <v>2862</v>
      </c>
      <c r="J55" s="7">
        <f>IF(MATCH($E55,リサーチシート!$A:$A,0),INDEX(リサーチシート!H:H, MATCH($E55,リサーチシート!$A:$A,0), 0),0)</f>
        <v>0</v>
      </c>
      <c r="K55" s="8">
        <f>IF(MATCH($E55,リサーチシート!$A:$A,0),INDEX(リサーチシート!I:I, MATCH($E55,リサーチシート!$A:$A,0), 0),0)</f>
        <v>0</v>
      </c>
      <c r="L55" s="7">
        <f>IF(MATCH($E55,リサーチシート!$A:$A,0),INDEX(リサーチシート!J:J, MATCH($E55,リサーチシート!$A:$A,0), 0),0)</f>
        <v>0</v>
      </c>
      <c r="M55" s="8">
        <f>IF(MATCH($E55,リサーチシート!$A:$A,0),INDEX(リサーチシート!K:K, MATCH($E55,リサーチシート!$A:$A,0), 0),0)</f>
        <v>0</v>
      </c>
      <c r="N55" s="7">
        <f>IF(MATCH($E55,リサーチシート!$A:$A,0),INDEX(リサーチシート!L:L, MATCH($E55,リサーチシート!$A:$A,0), 0),0)</f>
        <v>0</v>
      </c>
      <c r="O55" s="7">
        <f t="shared" si="0"/>
        <v>2862</v>
      </c>
      <c r="P55" s="7">
        <f t="shared" si="1"/>
        <v>5724</v>
      </c>
      <c r="Q55" s="7">
        <f>IF(MATCH($E55,リサーチシート!$A:$A,0),INDEX(リサーチシート!M:M, MATCH($E55,リサーチシート!$A:$A,0), 0),0)</f>
        <v>487</v>
      </c>
      <c r="R55" s="9">
        <f>IF(MATCH($E55,リサーチシート!$A:$A,0),INDEX(リサーチシート!N:N, MATCH($E55,リサーチシート!$A:$A,0), 0),0)</f>
        <v>0.12015790772267457</v>
      </c>
      <c r="S55" s="7">
        <f>(INDEX(リサーチシート!F:F, MATCH($E55,リサーチシート!$A:$A,0))-O55)*D55</f>
        <v>974</v>
      </c>
      <c r="T55" s="7">
        <f>IF(MATCH($E55,リサーチシート!$A:$A,0),INDEX(リサーチシート!E:E, MATCH($E55,リサーチシート!$A:$A,0), 0),0)*D55</f>
        <v>8106</v>
      </c>
      <c r="U55" s="11" t="e">
        <f>IF(MATCH($E55,リサーチシート!$A:$A,0),HYPERLINK(#REF!&amp;"&amp;range=A"&amp;MATCH($E55,リサーチシート!$A:$A,0), INDEX(リサーチシート!T:T, MATCH($E55,リサーチシート!$A:$A,0), 0)),0)</f>
        <v>#REF!</v>
      </c>
      <c r="V55" s="11" t="str">
        <f>IF(MATCH($E55,リサーチシート!$A:$A,0),INDEX(リサーチシート!U:U, MATCH($E55,リサーチシート!$A:$A,0), 0),0)</f>
        <v>http://mnrate.com/item/aid/</v>
      </c>
      <c r="W55" s="10" t="str">
        <f>IF(MATCH($E55,リサーチシート!$A:$A,0),INDEX(リサーチシート!V:V, MATCH($E55,リサーチシート!$A:$A,0), 0),0)</f>
        <v>https://</v>
      </c>
      <c r="X55" s="10" t="str">
        <f>IF(MATCH($E55,リサーチシート!$A:$A,0),INDEX(リサーチシート!W:W, MATCH($E55,リサーチシート!$A:$A,0), 0),0)</f>
        <v>YYYYY</v>
      </c>
      <c r="Y55" s="10"/>
    </row>
    <row r="56" spans="1:25" ht="75.75" thickBot="1" x14ac:dyDescent="0.5">
      <c r="A56" s="6">
        <v>43146</v>
      </c>
      <c r="B56" s="10" t="s">
        <v>63</v>
      </c>
      <c r="C56" s="10" t="s">
        <v>64</v>
      </c>
      <c r="D56" s="5">
        <v>10</v>
      </c>
      <c r="E56" s="5">
        <v>154</v>
      </c>
      <c r="F56" s="7">
        <v>0</v>
      </c>
      <c r="G56" s="10"/>
      <c r="H56" s="7">
        <f>IF(MATCH($E56,リサーチシート!$A:$A,0),INDEX(リサーチシート!E:E, MATCH($E56,リサーチシート!$A:$A,0), 0),0)</f>
        <v>3700</v>
      </c>
      <c r="I56" s="7">
        <f>IF(MATCH($E56,リサーチシート!$A:$A,0),INDEX(リサーチシート!G:G, MATCH($E56,リサーチシート!$A:$A,0), 0),0)</f>
        <v>1922</v>
      </c>
      <c r="J56" s="7">
        <f>IF(MATCH($E56,リサーチシート!$A:$A,0),INDEX(リサーチシート!H:H, MATCH($E56,リサーチシート!$A:$A,0), 0),0)</f>
        <v>0</v>
      </c>
      <c r="K56" s="8">
        <f>IF(MATCH($E56,リサーチシート!$A:$A,0),INDEX(リサーチシート!I:I, MATCH($E56,リサーチシート!$A:$A,0), 0),0)</f>
        <v>0</v>
      </c>
      <c r="L56" s="7">
        <f>IF(MATCH($E56,リサーチシート!$A:$A,0),INDEX(リサーチシート!J:J, MATCH($E56,リサーチシート!$A:$A,0), 0),0)</f>
        <v>0</v>
      </c>
      <c r="M56" s="8">
        <f>IF(MATCH($E56,リサーチシート!$A:$A,0),INDEX(リサーチシート!K:K, MATCH($E56,リサーチシート!$A:$A,0), 0),0)</f>
        <v>0</v>
      </c>
      <c r="N56" s="7">
        <f>IF(MATCH($E56,リサーチシート!$A:$A,0),INDEX(リサーチシート!L:L, MATCH($E56,リサーチシート!$A:$A,0), 0),0)</f>
        <v>17</v>
      </c>
      <c r="O56" s="7">
        <f t="shared" si="0"/>
        <v>1905</v>
      </c>
      <c r="P56" s="7">
        <f t="shared" si="1"/>
        <v>19220</v>
      </c>
      <c r="Q56" s="7">
        <f>IF(MATCH($E56,リサーチシート!$A:$A,0),INDEX(リサーチシート!M:M, MATCH($E56,リサーチシート!$A:$A,0), 0),0)</f>
        <v>1090</v>
      </c>
      <c r="R56" s="9">
        <f>IF(MATCH($E56,リサーチシート!$A:$A,0),INDEX(リサーチシート!N:N, MATCH($E56,リサーチシート!$A:$A,0), 0),0)</f>
        <v>0.29459459459459458</v>
      </c>
      <c r="S56" s="7">
        <f>(INDEX(リサーチシート!F:F, MATCH($E56,リサーチシート!$A:$A,0))-O56)*D56</f>
        <v>10900</v>
      </c>
      <c r="T56" s="7">
        <f>IF(MATCH($E56,リサーチシート!$A:$A,0),INDEX(リサーチシート!E:E, MATCH($E56,リサーチシート!$A:$A,0), 0),0)*D56</f>
        <v>37000</v>
      </c>
      <c r="U56" s="11" t="e">
        <f>IF(MATCH($E56,リサーチシート!$A:$A,0),HYPERLINK(#REF!&amp;"&amp;range=A"&amp;MATCH($E56,リサーチシート!$A:$A,0), INDEX(リサーチシート!T:T, MATCH($E56,リサーチシート!$A:$A,0), 0)),0)</f>
        <v>#REF!</v>
      </c>
      <c r="V56" s="11" t="str">
        <f>IF(MATCH($E56,リサーチシート!$A:$A,0),INDEX(リサーチシート!U:U, MATCH($E56,リサーチシート!$A:$A,0), 0),0)</f>
        <v>http://mnrate.com/item/aid/</v>
      </c>
      <c r="W56" s="10" t="str">
        <f>IF(MATCH($E56,リサーチシート!$A:$A,0),INDEX(リサーチシート!V:V, MATCH($E56,リサーチシート!$A:$A,0), 0),0)</f>
        <v>https://</v>
      </c>
      <c r="X56" s="10" t="str">
        <f>IF(MATCH($E56,リサーチシート!$A:$A,0),INDEX(リサーチシート!W:W, MATCH($E56,リサーチシート!$A:$A,0), 0),0)</f>
        <v>YYYYY</v>
      </c>
      <c r="Y56" s="10"/>
    </row>
    <row r="57" spans="1:25" ht="75.75" thickBot="1" x14ac:dyDescent="0.5">
      <c r="A57" s="6">
        <v>43146</v>
      </c>
      <c r="B57" s="10"/>
      <c r="C57" s="10" t="s">
        <v>64</v>
      </c>
      <c r="D57" s="5">
        <v>2</v>
      </c>
      <c r="E57" s="5">
        <v>155</v>
      </c>
      <c r="F57" s="7">
        <v>0</v>
      </c>
      <c r="G57" s="10"/>
      <c r="H57" s="7">
        <f>IF(MATCH($E57,リサーチシート!$A:$A,0),INDEX(リサーチシート!E:E, MATCH($E57,リサーチシート!$A:$A,0), 0),0)</f>
        <v>31180</v>
      </c>
      <c r="I57" s="7">
        <f>IF(MATCH($E57,リサーチシート!$A:$A,0),INDEX(リサーチシート!G:G, MATCH($E57,リサーチシート!$A:$A,0), 0),0)</f>
        <v>18879</v>
      </c>
      <c r="J57" s="7">
        <f>IF(MATCH($E57,リサーチシート!$A:$A,0),INDEX(リサーチシート!H:H, MATCH($E57,リサーチシート!$A:$A,0), 0),0)</f>
        <v>0</v>
      </c>
      <c r="K57" s="8">
        <f>IF(MATCH($E57,リサーチシート!$A:$A,0),INDEX(リサーチシート!I:I, MATCH($E57,リサーチシート!$A:$A,0), 0),0)</f>
        <v>0</v>
      </c>
      <c r="L57" s="7">
        <f>IF(MATCH($E57,リサーチシート!$A:$A,0),INDEX(リサーチシート!J:J, MATCH($E57,リサーチシート!$A:$A,0), 0),0)</f>
        <v>0</v>
      </c>
      <c r="M57" s="8">
        <f>IF(MATCH($E57,リサーチシート!$A:$A,0),INDEX(リサーチシート!K:K, MATCH($E57,リサーチシート!$A:$A,0), 0),0)</f>
        <v>0</v>
      </c>
      <c r="N57" s="7">
        <f>IF(MATCH($E57,リサーチシート!$A:$A,0),INDEX(リサーチシート!L:L, MATCH($E57,リサーチシート!$A:$A,0), 0),0)</f>
        <v>203</v>
      </c>
      <c r="O57" s="7">
        <f t="shared" si="0"/>
        <v>18676</v>
      </c>
      <c r="P57" s="7">
        <f t="shared" si="1"/>
        <v>37758</v>
      </c>
      <c r="Q57" s="7">
        <f>IF(MATCH($E57,リサーチシート!$A:$A,0),INDEX(リサーチシート!M:M, MATCH($E57,リサーチシート!$A:$A,0), 0),0)</f>
        <v>9681</v>
      </c>
      <c r="R57" s="9">
        <f>IF(MATCH($E57,リサーチシート!$A:$A,0),INDEX(リサーチシート!N:N, MATCH($E57,リサーチシート!$A:$A,0), 0),0)</f>
        <v>0.31048749198203979</v>
      </c>
      <c r="S57" s="7">
        <f>(INDEX(リサーチシート!F:F, MATCH($E57,リサーチシート!$A:$A,0))-O57)*D57</f>
        <v>19362</v>
      </c>
      <c r="T57" s="7">
        <f>IF(MATCH($E57,リサーチシート!$A:$A,0),INDEX(リサーチシート!E:E, MATCH($E57,リサーチシート!$A:$A,0), 0),0)*D57</f>
        <v>62360</v>
      </c>
      <c r="U57" s="11" t="e">
        <f>IF(MATCH($E57,リサーチシート!$A:$A,0),HYPERLINK(#REF!&amp;"&amp;range=A"&amp;MATCH($E57,リサーチシート!$A:$A,0), INDEX(リサーチシート!T:T, MATCH($E57,リサーチシート!$A:$A,0), 0)),0)</f>
        <v>#REF!</v>
      </c>
      <c r="V57" s="11" t="str">
        <f>IF(MATCH($E57,リサーチシート!$A:$A,0),INDEX(リサーチシート!U:U, MATCH($E57,リサーチシート!$A:$A,0), 0),0)</f>
        <v>http://mnrate.com/item/aid/</v>
      </c>
      <c r="W57" s="10" t="str">
        <f>IF(MATCH($E57,リサーチシート!$A:$A,0),INDEX(リサーチシート!V:V, MATCH($E57,リサーチシート!$A:$A,0), 0),0)</f>
        <v>https://</v>
      </c>
      <c r="X57" s="10" t="str">
        <f>IF(MATCH($E57,リサーチシート!$A:$A,0),INDEX(リサーチシート!W:W, MATCH($E57,リサーチシート!$A:$A,0), 0),0)</f>
        <v>YYYYY</v>
      </c>
      <c r="Y57" s="10"/>
    </row>
    <row r="58" spans="1:25" ht="19.5" thickBot="1" x14ac:dyDescent="0.45">
      <c r="A58" s="10"/>
      <c r="B58" s="10"/>
      <c r="C58" s="10"/>
      <c r="D58" s="10"/>
      <c r="E58" s="10"/>
      <c r="F58" s="10"/>
      <c r="G58" s="10"/>
      <c r="H58" s="10"/>
      <c r="I58" s="10"/>
      <c r="J58" s="7" t="e">
        <f>IF(MATCH($E58,リサーチシート!$A:$A,0),INDEX(リサーチシート!H:H, MATCH($E58,リサーチシート!$A:$A,0), 0),0)</f>
        <v>#N/A</v>
      </c>
      <c r="K58" s="8" t="e">
        <f>IF(MATCH($E58,リサーチシート!$A:$A,0),INDEX(リサーチシート!I:I, MATCH($E58,リサーチシート!$A:$A,0), 0),0)</f>
        <v>#N/A</v>
      </c>
      <c r="L58" s="7" t="e">
        <f>IF(MATCH($E58,リサーチシート!$A:$A,0),INDEX(リサーチシート!J:J, MATCH($E58,リサーチシート!$A:$A,0), 0),0)</f>
        <v>#N/A</v>
      </c>
      <c r="M58" s="8" t="e">
        <f>IF(MATCH($E58,リサーチシート!$A:$A,0),INDEX(リサーチシート!K:K, MATCH($E58,リサーチシート!$A:$A,0), 0),0)</f>
        <v>#N/A</v>
      </c>
      <c r="N58" s="7" t="e">
        <f>IF(MATCH($E58,リサーチシート!$A:$A,0),INDEX(リサーチシート!L:L, MATCH($E58,リサーチシート!$A:$A,0), 0),0)</f>
        <v>#N/A</v>
      </c>
      <c r="O58" s="7" t="e">
        <f t="shared" si="0"/>
        <v>#N/A</v>
      </c>
      <c r="P58" s="7">
        <f t="shared" si="1"/>
        <v>0</v>
      </c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9.5" thickBot="1" x14ac:dyDescent="0.45">
      <c r="A59" s="10"/>
      <c r="B59" s="10"/>
      <c r="C59" s="10"/>
      <c r="D59" s="10"/>
      <c r="E59" s="10"/>
      <c r="F59" s="10"/>
      <c r="G59" s="10"/>
      <c r="H59" s="10"/>
      <c r="I59" s="10"/>
      <c r="J59" s="7" t="e">
        <f>IF(MATCH($E59,リサーチシート!$A:$A,0),INDEX(リサーチシート!H:H, MATCH($E59,リサーチシート!$A:$A,0), 0),0)</f>
        <v>#N/A</v>
      </c>
      <c r="K59" s="8" t="e">
        <f>IF(MATCH($E59,リサーチシート!$A:$A,0),INDEX(リサーチシート!I:I, MATCH($E59,リサーチシート!$A:$A,0), 0),0)</f>
        <v>#N/A</v>
      </c>
      <c r="L59" s="7" t="e">
        <f>IF(MATCH($E59,リサーチシート!$A:$A,0),INDEX(リサーチシート!J:J, MATCH($E59,リサーチシート!$A:$A,0), 0),0)</f>
        <v>#N/A</v>
      </c>
      <c r="M59" s="8" t="e">
        <f>IF(MATCH($E59,リサーチシート!$A:$A,0),INDEX(リサーチシート!K:K, MATCH($E59,リサーチシート!$A:$A,0), 0),0)</f>
        <v>#N/A</v>
      </c>
      <c r="N59" s="7" t="e">
        <f>IF(MATCH($E59,リサーチシート!$A:$A,0),INDEX(リサーチシート!L:L, MATCH($E59,リサーチシート!$A:$A,0), 0),0)</f>
        <v>#N/A</v>
      </c>
      <c r="O59" s="7" t="e">
        <f t="shared" si="0"/>
        <v>#N/A</v>
      </c>
      <c r="P59" s="7">
        <f t="shared" si="1"/>
        <v>0</v>
      </c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9.5" thickBot="1" x14ac:dyDescent="0.45">
      <c r="A60" s="10"/>
      <c r="B60" s="10"/>
      <c r="C60" s="10"/>
      <c r="D60" s="10"/>
      <c r="E60" s="10"/>
      <c r="F60" s="10"/>
      <c r="G60" s="10"/>
      <c r="H60" s="10"/>
      <c r="I60" s="10"/>
      <c r="J60" s="7" t="e">
        <f>IF(MATCH($E60,リサーチシート!$A:$A,0),INDEX(リサーチシート!H:H, MATCH($E60,リサーチシート!$A:$A,0), 0),0)</f>
        <v>#N/A</v>
      </c>
      <c r="K60" s="8" t="e">
        <f>IF(MATCH($E60,リサーチシート!$A:$A,0),INDEX(リサーチシート!I:I, MATCH($E60,リサーチシート!$A:$A,0), 0),0)</f>
        <v>#N/A</v>
      </c>
      <c r="L60" s="7" t="e">
        <f>IF(MATCH($E60,リサーチシート!$A:$A,0),INDEX(リサーチシート!J:J, MATCH($E60,リサーチシート!$A:$A,0), 0),0)</f>
        <v>#N/A</v>
      </c>
      <c r="M60" s="8" t="e">
        <f>IF(MATCH($E60,リサーチシート!$A:$A,0),INDEX(リサーチシート!K:K, MATCH($E60,リサーチシート!$A:$A,0), 0),0)</f>
        <v>#N/A</v>
      </c>
      <c r="N60" s="7" t="e">
        <f>IF(MATCH($E60,リサーチシート!$A:$A,0),INDEX(リサーチシート!L:L, MATCH($E60,リサーチシート!$A:$A,0), 0),0)</f>
        <v>#N/A</v>
      </c>
      <c r="O60" s="7" t="e">
        <f t="shared" si="0"/>
        <v>#N/A</v>
      </c>
      <c r="P60" s="7">
        <f t="shared" si="1"/>
        <v>0</v>
      </c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9.5" thickBot="1" x14ac:dyDescent="0.45">
      <c r="A61" s="10"/>
      <c r="B61" s="10"/>
      <c r="C61" s="10"/>
      <c r="D61" s="10"/>
      <c r="E61" s="10"/>
      <c r="F61" s="10"/>
      <c r="G61" s="10"/>
      <c r="H61" s="10"/>
      <c r="I61" s="10"/>
      <c r="J61" s="7" t="e">
        <f>IF(MATCH($E61,リサーチシート!$A:$A,0),INDEX(リサーチシート!H:H, MATCH($E61,リサーチシート!$A:$A,0), 0),0)</f>
        <v>#N/A</v>
      </c>
      <c r="K61" s="8" t="e">
        <f>IF(MATCH($E61,リサーチシート!$A:$A,0),INDEX(リサーチシート!I:I, MATCH($E61,リサーチシート!$A:$A,0), 0),0)</f>
        <v>#N/A</v>
      </c>
      <c r="L61" s="7" t="e">
        <f>IF(MATCH($E61,リサーチシート!$A:$A,0),INDEX(リサーチシート!J:J, MATCH($E61,リサーチシート!$A:$A,0), 0),0)</f>
        <v>#N/A</v>
      </c>
      <c r="M61" s="8" t="e">
        <f>IF(MATCH($E61,リサーチシート!$A:$A,0),INDEX(リサーチシート!K:K, MATCH($E61,リサーチシート!$A:$A,0), 0),0)</f>
        <v>#N/A</v>
      </c>
      <c r="N61" s="7" t="e">
        <f>IF(MATCH($E61,リサーチシート!$A:$A,0),INDEX(リサーチシート!L:L, MATCH($E61,リサーチシート!$A:$A,0), 0),0)</f>
        <v>#N/A</v>
      </c>
      <c r="O61" s="7" t="e">
        <f t="shared" si="0"/>
        <v>#N/A</v>
      </c>
      <c r="P61" s="7">
        <f t="shared" si="1"/>
        <v>0</v>
      </c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9.5" thickBot="1" x14ac:dyDescent="0.45">
      <c r="A62" s="10"/>
      <c r="B62" s="10"/>
      <c r="C62" s="10"/>
      <c r="D62" s="10"/>
      <c r="E62" s="10"/>
      <c r="F62" s="10"/>
      <c r="G62" s="10"/>
      <c r="H62" s="10"/>
      <c r="I62" s="10"/>
      <c r="J62" s="7" t="e">
        <f>IF(MATCH($E62,リサーチシート!$A:$A,0),INDEX(リサーチシート!H:H, MATCH($E62,リサーチシート!$A:$A,0), 0),0)</f>
        <v>#N/A</v>
      </c>
      <c r="K62" s="8" t="e">
        <f>IF(MATCH($E62,リサーチシート!$A:$A,0),INDEX(リサーチシート!I:I, MATCH($E62,リサーチシート!$A:$A,0), 0),0)</f>
        <v>#N/A</v>
      </c>
      <c r="L62" s="7" t="e">
        <f>IF(MATCH($E62,リサーチシート!$A:$A,0),INDEX(リサーチシート!J:J, MATCH($E62,リサーチシート!$A:$A,0), 0),0)</f>
        <v>#N/A</v>
      </c>
      <c r="M62" s="8" t="e">
        <f>IF(MATCH($E62,リサーチシート!$A:$A,0),INDEX(リサーチシート!K:K, MATCH($E62,リサーチシート!$A:$A,0), 0),0)</f>
        <v>#N/A</v>
      </c>
      <c r="N62" s="7" t="e">
        <f>IF(MATCH($E62,リサーチシート!$A:$A,0),INDEX(リサーチシート!L:L, MATCH($E62,リサーチシート!$A:$A,0), 0),0)</f>
        <v>#N/A</v>
      </c>
      <c r="O62" s="7" t="e">
        <f t="shared" si="0"/>
        <v>#N/A</v>
      </c>
      <c r="P62" s="7">
        <f t="shared" si="1"/>
        <v>0</v>
      </c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9.5" thickBot="1" x14ac:dyDescent="0.45">
      <c r="A63" s="10"/>
      <c r="B63" s="10"/>
      <c r="C63" s="10"/>
      <c r="D63" s="10"/>
      <c r="E63" s="10"/>
      <c r="F63" s="10"/>
      <c r="G63" s="10"/>
      <c r="H63" s="10"/>
      <c r="I63" s="10"/>
      <c r="J63" s="7" t="e">
        <f>IF(MATCH($E63,リサーチシート!$A:$A,0),INDEX(リサーチシート!H:H, MATCH($E63,リサーチシート!$A:$A,0), 0),0)</f>
        <v>#N/A</v>
      </c>
      <c r="K63" s="8" t="e">
        <f>IF(MATCH($E63,リサーチシート!$A:$A,0),INDEX(リサーチシート!I:I, MATCH($E63,リサーチシート!$A:$A,0), 0),0)</f>
        <v>#N/A</v>
      </c>
      <c r="L63" s="7" t="e">
        <f>IF(MATCH($E63,リサーチシート!$A:$A,0),INDEX(リサーチシート!J:J, MATCH($E63,リサーチシート!$A:$A,0), 0),0)</f>
        <v>#N/A</v>
      </c>
      <c r="M63" s="8" t="e">
        <f>IF(MATCH($E63,リサーチシート!$A:$A,0),INDEX(リサーチシート!K:K, MATCH($E63,リサーチシート!$A:$A,0), 0),0)</f>
        <v>#N/A</v>
      </c>
      <c r="N63" s="7" t="e">
        <f>IF(MATCH($E63,リサーチシート!$A:$A,0),INDEX(リサーチシート!L:L, MATCH($E63,リサーチシート!$A:$A,0), 0),0)</f>
        <v>#N/A</v>
      </c>
      <c r="O63" s="7" t="e">
        <f t="shared" si="0"/>
        <v>#N/A</v>
      </c>
      <c r="P63" s="7">
        <f t="shared" si="1"/>
        <v>0</v>
      </c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9.5" thickBot="1" x14ac:dyDescent="0.45">
      <c r="A64" s="10"/>
      <c r="B64" s="10"/>
      <c r="C64" s="10"/>
      <c r="D64" s="10"/>
      <c r="E64" s="10"/>
      <c r="F64" s="10"/>
      <c r="G64" s="10"/>
      <c r="H64" s="10"/>
      <c r="I64" s="10"/>
      <c r="J64" s="7" t="e">
        <f>IF(MATCH($E64,リサーチシート!$A:$A,0),INDEX(リサーチシート!H:H, MATCH($E64,リサーチシート!$A:$A,0), 0),0)</f>
        <v>#N/A</v>
      </c>
      <c r="K64" s="8" t="e">
        <f>IF(MATCH($E64,リサーチシート!$A:$A,0),INDEX(リサーチシート!I:I, MATCH($E64,リサーチシート!$A:$A,0), 0),0)</f>
        <v>#N/A</v>
      </c>
      <c r="L64" s="7" t="e">
        <f>IF(MATCH($E64,リサーチシート!$A:$A,0),INDEX(リサーチシート!J:J, MATCH($E64,リサーチシート!$A:$A,0), 0),0)</f>
        <v>#N/A</v>
      </c>
      <c r="M64" s="8" t="e">
        <f>IF(MATCH($E64,リサーチシート!$A:$A,0),INDEX(リサーチシート!K:K, MATCH($E64,リサーチシート!$A:$A,0), 0),0)</f>
        <v>#N/A</v>
      </c>
      <c r="N64" s="7" t="e">
        <f>IF(MATCH($E64,リサーチシート!$A:$A,0),INDEX(リサーチシート!L:L, MATCH($E64,リサーチシート!$A:$A,0), 0),0)</f>
        <v>#N/A</v>
      </c>
      <c r="O64" s="7" t="e">
        <f t="shared" si="0"/>
        <v>#N/A</v>
      </c>
      <c r="P64" s="7">
        <f t="shared" si="1"/>
        <v>0</v>
      </c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9.5" thickBot="1" x14ac:dyDescent="0.45">
      <c r="A65" s="10"/>
      <c r="B65" s="10"/>
      <c r="C65" s="10"/>
      <c r="D65" s="10"/>
      <c r="E65" s="10"/>
      <c r="F65" s="10"/>
      <c r="G65" s="10"/>
      <c r="H65" s="10"/>
      <c r="I65" s="10"/>
      <c r="J65" s="7" t="e">
        <f>IF(MATCH($E65,リサーチシート!$A:$A,0),INDEX(リサーチシート!H:H, MATCH($E65,リサーチシート!$A:$A,0), 0),0)</f>
        <v>#N/A</v>
      </c>
      <c r="K65" s="8" t="e">
        <f>IF(MATCH($E65,リサーチシート!$A:$A,0),INDEX(リサーチシート!I:I, MATCH($E65,リサーチシート!$A:$A,0), 0),0)</f>
        <v>#N/A</v>
      </c>
      <c r="L65" s="7" t="e">
        <f>IF(MATCH($E65,リサーチシート!$A:$A,0),INDEX(リサーチシート!J:J, MATCH($E65,リサーチシート!$A:$A,0), 0),0)</f>
        <v>#N/A</v>
      </c>
      <c r="M65" s="8" t="e">
        <f>IF(MATCH($E65,リサーチシート!$A:$A,0),INDEX(リサーチシート!K:K, MATCH($E65,リサーチシート!$A:$A,0), 0),0)</f>
        <v>#N/A</v>
      </c>
      <c r="N65" s="7" t="e">
        <f>IF(MATCH($E65,リサーチシート!$A:$A,0),INDEX(リサーチシート!L:L, MATCH($E65,リサーチシート!$A:$A,0), 0),0)</f>
        <v>#N/A</v>
      </c>
      <c r="O65" s="7" t="e">
        <f t="shared" si="0"/>
        <v>#N/A</v>
      </c>
      <c r="P65" s="7">
        <f t="shared" si="1"/>
        <v>0</v>
      </c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9.5" thickBot="1" x14ac:dyDescent="0.45">
      <c r="A66" s="10"/>
      <c r="B66" s="10"/>
      <c r="C66" s="10"/>
      <c r="D66" s="10"/>
      <c r="E66" s="10"/>
      <c r="F66" s="10"/>
      <c r="G66" s="10"/>
      <c r="H66" s="10"/>
      <c r="I66" s="10"/>
      <c r="J66" s="7" t="e">
        <f>IF(MATCH($E66,リサーチシート!$A:$A,0),INDEX(リサーチシート!H:H, MATCH($E66,リサーチシート!$A:$A,0), 0),0)</f>
        <v>#N/A</v>
      </c>
      <c r="K66" s="8" t="e">
        <f>IF(MATCH($E66,リサーチシート!$A:$A,0),INDEX(リサーチシート!I:I, MATCH($E66,リサーチシート!$A:$A,0), 0),0)</f>
        <v>#N/A</v>
      </c>
      <c r="L66" s="7" t="e">
        <f>IF(MATCH($E66,リサーチシート!$A:$A,0),INDEX(リサーチシート!J:J, MATCH($E66,リサーチシート!$A:$A,0), 0),0)</f>
        <v>#N/A</v>
      </c>
      <c r="M66" s="8" t="e">
        <f>IF(MATCH($E66,リサーチシート!$A:$A,0),INDEX(リサーチシート!K:K, MATCH($E66,リサーチシート!$A:$A,0), 0),0)</f>
        <v>#N/A</v>
      </c>
      <c r="N66" s="7" t="e">
        <f>IF(MATCH($E66,リサーチシート!$A:$A,0),INDEX(リサーチシート!L:L, MATCH($E66,リサーチシート!$A:$A,0), 0),0)</f>
        <v>#N/A</v>
      </c>
      <c r="O66" s="7" t="e">
        <f t="shared" si="0"/>
        <v>#N/A</v>
      </c>
      <c r="P66" s="7">
        <f t="shared" si="1"/>
        <v>0</v>
      </c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9.5" thickBot="1" x14ac:dyDescent="0.45">
      <c r="A67" s="10"/>
      <c r="B67" s="10"/>
      <c r="C67" s="10"/>
      <c r="D67" s="10"/>
      <c r="E67" s="10"/>
      <c r="F67" s="10"/>
      <c r="G67" s="10"/>
      <c r="H67" s="10"/>
      <c r="I67" s="10"/>
      <c r="J67" s="7" t="e">
        <f>IF(MATCH($E67,リサーチシート!$A:$A,0),INDEX(リサーチシート!H:H, MATCH($E67,リサーチシート!$A:$A,0), 0),0)</f>
        <v>#N/A</v>
      </c>
      <c r="K67" s="8" t="e">
        <f>IF(MATCH($E67,リサーチシート!$A:$A,0),INDEX(リサーチシート!I:I, MATCH($E67,リサーチシート!$A:$A,0), 0),0)</f>
        <v>#N/A</v>
      </c>
      <c r="L67" s="7" t="e">
        <f>IF(MATCH($E67,リサーチシート!$A:$A,0),INDEX(リサーチシート!J:J, MATCH($E67,リサーチシート!$A:$A,0), 0),0)</f>
        <v>#N/A</v>
      </c>
      <c r="M67" s="8" t="e">
        <f>IF(MATCH($E67,リサーチシート!$A:$A,0),INDEX(リサーチシート!K:K, MATCH($E67,リサーチシート!$A:$A,0), 0),0)</f>
        <v>#N/A</v>
      </c>
      <c r="N67" s="7" t="e">
        <f>IF(MATCH($E67,リサーチシート!$A:$A,0),INDEX(リサーチシート!L:L, MATCH($E67,リサーチシート!$A:$A,0), 0),0)</f>
        <v>#N/A</v>
      </c>
      <c r="O67" s="7" t="e">
        <f t="shared" ref="O67:O130" si="2">(I67-J67)+J67*K67+L67*M67-N67</f>
        <v>#N/A</v>
      </c>
      <c r="P67" s="7">
        <f t="shared" ref="P67:P130" si="3">D67*I67</f>
        <v>0</v>
      </c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9.5" thickBot="1" x14ac:dyDescent="0.45">
      <c r="A68" s="10"/>
      <c r="B68" s="10"/>
      <c r="C68" s="10"/>
      <c r="D68" s="10"/>
      <c r="E68" s="10"/>
      <c r="F68" s="10"/>
      <c r="G68" s="10"/>
      <c r="H68" s="10"/>
      <c r="I68" s="10"/>
      <c r="J68" s="7" t="e">
        <f>IF(MATCH($E68,リサーチシート!$A:$A,0),INDEX(リサーチシート!H:H, MATCH($E68,リサーチシート!$A:$A,0), 0),0)</f>
        <v>#N/A</v>
      </c>
      <c r="K68" s="8" t="e">
        <f>IF(MATCH($E68,リサーチシート!$A:$A,0),INDEX(リサーチシート!I:I, MATCH($E68,リサーチシート!$A:$A,0), 0),0)</f>
        <v>#N/A</v>
      </c>
      <c r="L68" s="7" t="e">
        <f>IF(MATCH($E68,リサーチシート!$A:$A,0),INDEX(リサーチシート!J:J, MATCH($E68,リサーチシート!$A:$A,0), 0),0)</f>
        <v>#N/A</v>
      </c>
      <c r="M68" s="8" t="e">
        <f>IF(MATCH($E68,リサーチシート!$A:$A,0),INDEX(リサーチシート!K:K, MATCH($E68,リサーチシート!$A:$A,0), 0),0)</f>
        <v>#N/A</v>
      </c>
      <c r="N68" s="7" t="e">
        <f>IF(MATCH($E68,リサーチシート!$A:$A,0),INDEX(リサーチシート!L:L, MATCH($E68,リサーチシート!$A:$A,0), 0),0)</f>
        <v>#N/A</v>
      </c>
      <c r="O68" s="7" t="e">
        <f t="shared" si="2"/>
        <v>#N/A</v>
      </c>
      <c r="P68" s="7">
        <f t="shared" si="3"/>
        <v>0</v>
      </c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9.5" thickBot="1" x14ac:dyDescent="0.45">
      <c r="A69" s="10"/>
      <c r="B69" s="10"/>
      <c r="C69" s="10"/>
      <c r="D69" s="10"/>
      <c r="E69" s="10"/>
      <c r="F69" s="10"/>
      <c r="G69" s="10"/>
      <c r="H69" s="10"/>
      <c r="I69" s="10"/>
      <c r="J69" s="7" t="e">
        <f>IF(MATCH($E69,リサーチシート!$A:$A,0),INDEX(リサーチシート!H:H, MATCH($E69,リサーチシート!$A:$A,0), 0),0)</f>
        <v>#N/A</v>
      </c>
      <c r="K69" s="8" t="e">
        <f>IF(MATCH($E69,リサーチシート!$A:$A,0),INDEX(リサーチシート!I:I, MATCH($E69,リサーチシート!$A:$A,0), 0),0)</f>
        <v>#N/A</v>
      </c>
      <c r="L69" s="7" t="e">
        <f>IF(MATCH($E69,リサーチシート!$A:$A,0),INDEX(リサーチシート!J:J, MATCH($E69,リサーチシート!$A:$A,0), 0),0)</f>
        <v>#N/A</v>
      </c>
      <c r="M69" s="8" t="e">
        <f>IF(MATCH($E69,リサーチシート!$A:$A,0),INDEX(リサーチシート!K:K, MATCH($E69,リサーチシート!$A:$A,0), 0),0)</f>
        <v>#N/A</v>
      </c>
      <c r="N69" s="7" t="e">
        <f>IF(MATCH($E69,リサーチシート!$A:$A,0),INDEX(リサーチシート!L:L, MATCH($E69,リサーチシート!$A:$A,0), 0),0)</f>
        <v>#N/A</v>
      </c>
      <c r="O69" s="7" t="e">
        <f t="shared" si="2"/>
        <v>#N/A</v>
      </c>
      <c r="P69" s="7">
        <f t="shared" si="3"/>
        <v>0</v>
      </c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9.5" thickBot="1" x14ac:dyDescent="0.45">
      <c r="A70" s="10"/>
      <c r="B70" s="10"/>
      <c r="C70" s="10"/>
      <c r="D70" s="10"/>
      <c r="E70" s="10"/>
      <c r="F70" s="10"/>
      <c r="G70" s="10"/>
      <c r="H70" s="10"/>
      <c r="I70" s="10"/>
      <c r="J70" s="7" t="e">
        <f>IF(MATCH($E70,リサーチシート!$A:$A,0),INDEX(リサーチシート!H:H, MATCH($E70,リサーチシート!$A:$A,0), 0),0)</f>
        <v>#N/A</v>
      </c>
      <c r="K70" s="8" t="e">
        <f>IF(MATCH($E70,リサーチシート!$A:$A,0),INDEX(リサーチシート!I:I, MATCH($E70,リサーチシート!$A:$A,0), 0),0)</f>
        <v>#N/A</v>
      </c>
      <c r="L70" s="7" t="e">
        <f>IF(MATCH($E70,リサーチシート!$A:$A,0),INDEX(リサーチシート!J:J, MATCH($E70,リサーチシート!$A:$A,0), 0),0)</f>
        <v>#N/A</v>
      </c>
      <c r="M70" s="8" t="e">
        <f>IF(MATCH($E70,リサーチシート!$A:$A,0),INDEX(リサーチシート!K:K, MATCH($E70,リサーチシート!$A:$A,0), 0),0)</f>
        <v>#N/A</v>
      </c>
      <c r="N70" s="7" t="e">
        <f>IF(MATCH($E70,リサーチシート!$A:$A,0),INDEX(リサーチシート!L:L, MATCH($E70,リサーチシート!$A:$A,0), 0),0)</f>
        <v>#N/A</v>
      </c>
      <c r="O70" s="7" t="e">
        <f t="shared" si="2"/>
        <v>#N/A</v>
      </c>
      <c r="P70" s="7">
        <f t="shared" si="3"/>
        <v>0</v>
      </c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9.5" thickBot="1" x14ac:dyDescent="0.45">
      <c r="A71" s="10"/>
      <c r="B71" s="10"/>
      <c r="C71" s="10"/>
      <c r="D71" s="10"/>
      <c r="E71" s="10"/>
      <c r="F71" s="10"/>
      <c r="G71" s="10"/>
      <c r="H71" s="10"/>
      <c r="I71" s="10"/>
      <c r="J71" s="7" t="e">
        <f>IF(MATCH($E71,リサーチシート!$A:$A,0),INDEX(リサーチシート!H:H, MATCH($E71,リサーチシート!$A:$A,0), 0),0)</f>
        <v>#N/A</v>
      </c>
      <c r="K71" s="8" t="e">
        <f>IF(MATCH($E71,リサーチシート!$A:$A,0),INDEX(リサーチシート!I:I, MATCH($E71,リサーチシート!$A:$A,0), 0),0)</f>
        <v>#N/A</v>
      </c>
      <c r="L71" s="7" t="e">
        <f>IF(MATCH($E71,リサーチシート!$A:$A,0),INDEX(リサーチシート!J:J, MATCH($E71,リサーチシート!$A:$A,0), 0),0)</f>
        <v>#N/A</v>
      </c>
      <c r="M71" s="8" t="e">
        <f>IF(MATCH($E71,リサーチシート!$A:$A,0),INDEX(リサーチシート!K:K, MATCH($E71,リサーチシート!$A:$A,0), 0),0)</f>
        <v>#N/A</v>
      </c>
      <c r="N71" s="7" t="e">
        <f>IF(MATCH($E71,リサーチシート!$A:$A,0),INDEX(リサーチシート!L:L, MATCH($E71,リサーチシート!$A:$A,0), 0),0)</f>
        <v>#N/A</v>
      </c>
      <c r="O71" s="7" t="e">
        <f t="shared" si="2"/>
        <v>#N/A</v>
      </c>
      <c r="P71" s="7">
        <f t="shared" si="3"/>
        <v>0</v>
      </c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9.5" thickBot="1" x14ac:dyDescent="0.45">
      <c r="A72" s="10"/>
      <c r="B72" s="10"/>
      <c r="C72" s="10"/>
      <c r="D72" s="10"/>
      <c r="E72" s="10"/>
      <c r="F72" s="10"/>
      <c r="G72" s="10"/>
      <c r="H72" s="10"/>
      <c r="I72" s="10"/>
      <c r="J72" s="7" t="e">
        <f>IF(MATCH($E72,リサーチシート!$A:$A,0),INDEX(リサーチシート!H:H, MATCH($E72,リサーチシート!$A:$A,0), 0),0)</f>
        <v>#N/A</v>
      </c>
      <c r="K72" s="8" t="e">
        <f>IF(MATCH($E72,リサーチシート!$A:$A,0),INDEX(リサーチシート!I:I, MATCH($E72,リサーチシート!$A:$A,0), 0),0)</f>
        <v>#N/A</v>
      </c>
      <c r="L72" s="7" t="e">
        <f>IF(MATCH($E72,リサーチシート!$A:$A,0),INDEX(リサーチシート!J:J, MATCH($E72,リサーチシート!$A:$A,0), 0),0)</f>
        <v>#N/A</v>
      </c>
      <c r="M72" s="8" t="e">
        <f>IF(MATCH($E72,リサーチシート!$A:$A,0),INDEX(リサーチシート!K:K, MATCH($E72,リサーチシート!$A:$A,0), 0),0)</f>
        <v>#N/A</v>
      </c>
      <c r="N72" s="7" t="e">
        <f>IF(MATCH($E72,リサーチシート!$A:$A,0),INDEX(リサーチシート!L:L, MATCH($E72,リサーチシート!$A:$A,0), 0),0)</f>
        <v>#N/A</v>
      </c>
      <c r="O72" s="7" t="e">
        <f t="shared" si="2"/>
        <v>#N/A</v>
      </c>
      <c r="P72" s="7">
        <f t="shared" si="3"/>
        <v>0</v>
      </c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9.5" thickBot="1" x14ac:dyDescent="0.45">
      <c r="A73" s="10"/>
      <c r="B73" s="10"/>
      <c r="C73" s="10"/>
      <c r="D73" s="10"/>
      <c r="E73" s="10"/>
      <c r="F73" s="10"/>
      <c r="G73" s="10"/>
      <c r="H73" s="10"/>
      <c r="I73" s="10"/>
      <c r="J73" s="7" t="e">
        <f>IF(MATCH($E73,リサーチシート!$A:$A,0),INDEX(リサーチシート!H:H, MATCH($E73,リサーチシート!$A:$A,0), 0),0)</f>
        <v>#N/A</v>
      </c>
      <c r="K73" s="8" t="e">
        <f>IF(MATCH($E73,リサーチシート!$A:$A,0),INDEX(リサーチシート!I:I, MATCH($E73,リサーチシート!$A:$A,0), 0),0)</f>
        <v>#N/A</v>
      </c>
      <c r="L73" s="7" t="e">
        <f>IF(MATCH($E73,リサーチシート!$A:$A,0),INDEX(リサーチシート!J:J, MATCH($E73,リサーチシート!$A:$A,0), 0),0)</f>
        <v>#N/A</v>
      </c>
      <c r="M73" s="8" t="e">
        <f>IF(MATCH($E73,リサーチシート!$A:$A,0),INDEX(リサーチシート!K:K, MATCH($E73,リサーチシート!$A:$A,0), 0),0)</f>
        <v>#N/A</v>
      </c>
      <c r="N73" s="7" t="e">
        <f>IF(MATCH($E73,リサーチシート!$A:$A,0),INDEX(リサーチシート!L:L, MATCH($E73,リサーチシート!$A:$A,0), 0),0)</f>
        <v>#N/A</v>
      </c>
      <c r="O73" s="7" t="e">
        <f t="shared" si="2"/>
        <v>#N/A</v>
      </c>
      <c r="P73" s="7">
        <f t="shared" si="3"/>
        <v>0</v>
      </c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9.5" thickBot="1" x14ac:dyDescent="0.45">
      <c r="A74" s="10"/>
      <c r="B74" s="10"/>
      <c r="C74" s="10"/>
      <c r="D74" s="10"/>
      <c r="E74" s="10"/>
      <c r="F74" s="10"/>
      <c r="G74" s="10"/>
      <c r="H74" s="10"/>
      <c r="I74" s="10"/>
      <c r="J74" s="7" t="e">
        <f>IF(MATCH($E74,リサーチシート!$A:$A,0),INDEX(リサーチシート!H:H, MATCH($E74,リサーチシート!$A:$A,0), 0),0)</f>
        <v>#N/A</v>
      </c>
      <c r="K74" s="8" t="e">
        <f>IF(MATCH($E74,リサーチシート!$A:$A,0),INDEX(リサーチシート!I:I, MATCH($E74,リサーチシート!$A:$A,0), 0),0)</f>
        <v>#N/A</v>
      </c>
      <c r="L74" s="7" t="e">
        <f>IF(MATCH($E74,リサーチシート!$A:$A,0),INDEX(リサーチシート!J:J, MATCH($E74,リサーチシート!$A:$A,0), 0),0)</f>
        <v>#N/A</v>
      </c>
      <c r="M74" s="8" t="e">
        <f>IF(MATCH($E74,リサーチシート!$A:$A,0),INDEX(リサーチシート!K:K, MATCH($E74,リサーチシート!$A:$A,0), 0),0)</f>
        <v>#N/A</v>
      </c>
      <c r="N74" s="7" t="e">
        <f>IF(MATCH($E74,リサーチシート!$A:$A,0),INDEX(リサーチシート!L:L, MATCH($E74,リサーチシート!$A:$A,0), 0),0)</f>
        <v>#N/A</v>
      </c>
      <c r="O74" s="7" t="e">
        <f t="shared" si="2"/>
        <v>#N/A</v>
      </c>
      <c r="P74" s="7">
        <f t="shared" si="3"/>
        <v>0</v>
      </c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9.5" thickBot="1" x14ac:dyDescent="0.45">
      <c r="A75" s="10"/>
      <c r="B75" s="10"/>
      <c r="C75" s="10"/>
      <c r="D75" s="10"/>
      <c r="E75" s="10"/>
      <c r="F75" s="10"/>
      <c r="G75" s="10"/>
      <c r="H75" s="10"/>
      <c r="I75" s="10"/>
      <c r="J75" s="7" t="e">
        <f>IF(MATCH($E75,リサーチシート!$A:$A,0),INDEX(リサーチシート!H:H, MATCH($E75,リサーチシート!$A:$A,0), 0),0)</f>
        <v>#N/A</v>
      </c>
      <c r="K75" s="8" t="e">
        <f>IF(MATCH($E75,リサーチシート!$A:$A,0),INDEX(リサーチシート!I:I, MATCH($E75,リサーチシート!$A:$A,0), 0),0)</f>
        <v>#N/A</v>
      </c>
      <c r="L75" s="7" t="e">
        <f>IF(MATCH($E75,リサーチシート!$A:$A,0),INDEX(リサーチシート!J:J, MATCH($E75,リサーチシート!$A:$A,0), 0),0)</f>
        <v>#N/A</v>
      </c>
      <c r="M75" s="8" t="e">
        <f>IF(MATCH($E75,リサーチシート!$A:$A,0),INDEX(リサーチシート!K:K, MATCH($E75,リサーチシート!$A:$A,0), 0),0)</f>
        <v>#N/A</v>
      </c>
      <c r="N75" s="7" t="e">
        <f>IF(MATCH($E75,リサーチシート!$A:$A,0),INDEX(リサーチシート!L:L, MATCH($E75,リサーチシート!$A:$A,0), 0),0)</f>
        <v>#N/A</v>
      </c>
      <c r="O75" s="7" t="e">
        <f t="shared" si="2"/>
        <v>#N/A</v>
      </c>
      <c r="P75" s="7">
        <f t="shared" si="3"/>
        <v>0</v>
      </c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9.5" thickBot="1" x14ac:dyDescent="0.45">
      <c r="A76" s="10"/>
      <c r="B76" s="10"/>
      <c r="C76" s="10"/>
      <c r="D76" s="10"/>
      <c r="E76" s="10"/>
      <c r="F76" s="10"/>
      <c r="G76" s="10"/>
      <c r="H76" s="10"/>
      <c r="I76" s="10"/>
      <c r="J76" s="7" t="e">
        <f>IF(MATCH($E76,リサーチシート!$A:$A,0),INDEX(リサーチシート!H:H, MATCH($E76,リサーチシート!$A:$A,0), 0),0)</f>
        <v>#N/A</v>
      </c>
      <c r="K76" s="8" t="e">
        <f>IF(MATCH($E76,リサーチシート!$A:$A,0),INDEX(リサーチシート!I:I, MATCH($E76,リサーチシート!$A:$A,0), 0),0)</f>
        <v>#N/A</v>
      </c>
      <c r="L76" s="7" t="e">
        <f>IF(MATCH($E76,リサーチシート!$A:$A,0),INDEX(リサーチシート!J:J, MATCH($E76,リサーチシート!$A:$A,0), 0),0)</f>
        <v>#N/A</v>
      </c>
      <c r="M76" s="8" t="e">
        <f>IF(MATCH($E76,リサーチシート!$A:$A,0),INDEX(リサーチシート!K:K, MATCH($E76,リサーチシート!$A:$A,0), 0),0)</f>
        <v>#N/A</v>
      </c>
      <c r="N76" s="7" t="e">
        <f>IF(MATCH($E76,リサーチシート!$A:$A,0),INDEX(リサーチシート!L:L, MATCH($E76,リサーチシート!$A:$A,0), 0),0)</f>
        <v>#N/A</v>
      </c>
      <c r="O76" s="7" t="e">
        <f t="shared" si="2"/>
        <v>#N/A</v>
      </c>
      <c r="P76" s="7">
        <f t="shared" si="3"/>
        <v>0</v>
      </c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9.5" thickBot="1" x14ac:dyDescent="0.45">
      <c r="A77" s="10"/>
      <c r="B77" s="10"/>
      <c r="C77" s="10"/>
      <c r="D77" s="10"/>
      <c r="E77" s="10"/>
      <c r="F77" s="10"/>
      <c r="G77" s="10"/>
      <c r="H77" s="10"/>
      <c r="I77" s="10"/>
      <c r="J77" s="7" t="e">
        <f>IF(MATCH($E77,リサーチシート!$A:$A,0),INDEX(リサーチシート!H:H, MATCH($E77,リサーチシート!$A:$A,0), 0),0)</f>
        <v>#N/A</v>
      </c>
      <c r="K77" s="8" t="e">
        <f>IF(MATCH($E77,リサーチシート!$A:$A,0),INDEX(リサーチシート!I:I, MATCH($E77,リサーチシート!$A:$A,0), 0),0)</f>
        <v>#N/A</v>
      </c>
      <c r="L77" s="7" t="e">
        <f>IF(MATCH($E77,リサーチシート!$A:$A,0),INDEX(リサーチシート!J:J, MATCH($E77,リサーチシート!$A:$A,0), 0),0)</f>
        <v>#N/A</v>
      </c>
      <c r="M77" s="8" t="e">
        <f>IF(MATCH($E77,リサーチシート!$A:$A,0),INDEX(リサーチシート!K:K, MATCH($E77,リサーチシート!$A:$A,0), 0),0)</f>
        <v>#N/A</v>
      </c>
      <c r="N77" s="7" t="e">
        <f>IF(MATCH($E77,リサーチシート!$A:$A,0),INDEX(リサーチシート!L:L, MATCH($E77,リサーチシート!$A:$A,0), 0),0)</f>
        <v>#N/A</v>
      </c>
      <c r="O77" s="7" t="e">
        <f t="shared" si="2"/>
        <v>#N/A</v>
      </c>
      <c r="P77" s="7">
        <f t="shared" si="3"/>
        <v>0</v>
      </c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9.5" thickBot="1" x14ac:dyDescent="0.45">
      <c r="A78" s="10"/>
      <c r="B78" s="10"/>
      <c r="C78" s="10"/>
      <c r="D78" s="10"/>
      <c r="E78" s="10"/>
      <c r="F78" s="10"/>
      <c r="G78" s="10"/>
      <c r="H78" s="10"/>
      <c r="I78" s="10"/>
      <c r="J78" s="7" t="e">
        <f>IF(MATCH($E78,リサーチシート!$A:$A,0),INDEX(リサーチシート!H:H, MATCH($E78,リサーチシート!$A:$A,0), 0),0)</f>
        <v>#N/A</v>
      </c>
      <c r="K78" s="8" t="e">
        <f>IF(MATCH($E78,リサーチシート!$A:$A,0),INDEX(リサーチシート!I:I, MATCH($E78,リサーチシート!$A:$A,0), 0),0)</f>
        <v>#N/A</v>
      </c>
      <c r="L78" s="7" t="e">
        <f>IF(MATCH($E78,リサーチシート!$A:$A,0),INDEX(リサーチシート!J:J, MATCH($E78,リサーチシート!$A:$A,0), 0),0)</f>
        <v>#N/A</v>
      </c>
      <c r="M78" s="8" t="e">
        <f>IF(MATCH($E78,リサーチシート!$A:$A,0),INDEX(リサーチシート!K:K, MATCH($E78,リサーチシート!$A:$A,0), 0),0)</f>
        <v>#N/A</v>
      </c>
      <c r="N78" s="7" t="e">
        <f>IF(MATCH($E78,リサーチシート!$A:$A,0),INDEX(リサーチシート!L:L, MATCH($E78,リサーチシート!$A:$A,0), 0),0)</f>
        <v>#N/A</v>
      </c>
      <c r="O78" s="7" t="e">
        <f t="shared" si="2"/>
        <v>#N/A</v>
      </c>
      <c r="P78" s="7">
        <f t="shared" si="3"/>
        <v>0</v>
      </c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9.5" thickBot="1" x14ac:dyDescent="0.45">
      <c r="A79" s="10"/>
      <c r="B79" s="10"/>
      <c r="C79" s="10"/>
      <c r="D79" s="10"/>
      <c r="E79" s="10"/>
      <c r="F79" s="10"/>
      <c r="G79" s="10"/>
      <c r="H79" s="10"/>
      <c r="I79" s="10"/>
      <c r="J79" s="7" t="e">
        <f>IF(MATCH($E79,リサーチシート!$A:$A,0),INDEX(リサーチシート!H:H, MATCH($E79,リサーチシート!$A:$A,0), 0),0)</f>
        <v>#N/A</v>
      </c>
      <c r="K79" s="8" t="e">
        <f>IF(MATCH($E79,リサーチシート!$A:$A,0),INDEX(リサーチシート!I:I, MATCH($E79,リサーチシート!$A:$A,0), 0),0)</f>
        <v>#N/A</v>
      </c>
      <c r="L79" s="7" t="e">
        <f>IF(MATCH($E79,リサーチシート!$A:$A,0),INDEX(リサーチシート!J:J, MATCH($E79,リサーチシート!$A:$A,0), 0),0)</f>
        <v>#N/A</v>
      </c>
      <c r="M79" s="8" t="e">
        <f>IF(MATCH($E79,リサーチシート!$A:$A,0),INDEX(リサーチシート!K:K, MATCH($E79,リサーチシート!$A:$A,0), 0),0)</f>
        <v>#N/A</v>
      </c>
      <c r="N79" s="7" t="e">
        <f>IF(MATCH($E79,リサーチシート!$A:$A,0),INDEX(リサーチシート!L:L, MATCH($E79,リサーチシート!$A:$A,0), 0),0)</f>
        <v>#N/A</v>
      </c>
      <c r="O79" s="7" t="e">
        <f t="shared" si="2"/>
        <v>#N/A</v>
      </c>
      <c r="P79" s="7">
        <f t="shared" si="3"/>
        <v>0</v>
      </c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9.5" thickBot="1" x14ac:dyDescent="0.45">
      <c r="A80" s="10"/>
      <c r="B80" s="10"/>
      <c r="C80" s="10"/>
      <c r="D80" s="10"/>
      <c r="E80" s="10"/>
      <c r="F80" s="10"/>
      <c r="G80" s="10"/>
      <c r="H80" s="10"/>
      <c r="I80" s="10"/>
      <c r="J80" s="7" t="e">
        <f>IF(MATCH($E80,リサーチシート!$A:$A,0),INDEX(リサーチシート!H:H, MATCH($E80,リサーチシート!$A:$A,0), 0),0)</f>
        <v>#N/A</v>
      </c>
      <c r="K80" s="8" t="e">
        <f>IF(MATCH($E80,リサーチシート!$A:$A,0),INDEX(リサーチシート!I:I, MATCH($E80,リサーチシート!$A:$A,0), 0),0)</f>
        <v>#N/A</v>
      </c>
      <c r="L80" s="7" t="e">
        <f>IF(MATCH($E80,リサーチシート!$A:$A,0),INDEX(リサーチシート!J:J, MATCH($E80,リサーチシート!$A:$A,0), 0),0)</f>
        <v>#N/A</v>
      </c>
      <c r="M80" s="8" t="e">
        <f>IF(MATCH($E80,リサーチシート!$A:$A,0),INDEX(リサーチシート!K:K, MATCH($E80,リサーチシート!$A:$A,0), 0),0)</f>
        <v>#N/A</v>
      </c>
      <c r="N80" s="7" t="e">
        <f>IF(MATCH($E80,リサーチシート!$A:$A,0),INDEX(リサーチシート!L:L, MATCH($E80,リサーチシート!$A:$A,0), 0),0)</f>
        <v>#N/A</v>
      </c>
      <c r="O80" s="7" t="e">
        <f t="shared" si="2"/>
        <v>#N/A</v>
      </c>
      <c r="P80" s="7">
        <f t="shared" si="3"/>
        <v>0</v>
      </c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9.5" thickBot="1" x14ac:dyDescent="0.45">
      <c r="A81" s="10"/>
      <c r="B81" s="10"/>
      <c r="C81" s="10"/>
      <c r="D81" s="10"/>
      <c r="E81" s="10"/>
      <c r="F81" s="10"/>
      <c r="G81" s="10"/>
      <c r="H81" s="10"/>
      <c r="I81" s="10"/>
      <c r="J81" s="7" t="e">
        <f>IF(MATCH($E81,リサーチシート!$A:$A,0),INDEX(リサーチシート!H:H, MATCH($E81,リサーチシート!$A:$A,0), 0),0)</f>
        <v>#N/A</v>
      </c>
      <c r="K81" s="8" t="e">
        <f>IF(MATCH($E81,リサーチシート!$A:$A,0),INDEX(リサーチシート!I:I, MATCH($E81,リサーチシート!$A:$A,0), 0),0)</f>
        <v>#N/A</v>
      </c>
      <c r="L81" s="7" t="e">
        <f>IF(MATCH($E81,リサーチシート!$A:$A,0),INDEX(リサーチシート!J:J, MATCH($E81,リサーチシート!$A:$A,0), 0),0)</f>
        <v>#N/A</v>
      </c>
      <c r="M81" s="8" t="e">
        <f>IF(MATCH($E81,リサーチシート!$A:$A,0),INDEX(リサーチシート!K:K, MATCH($E81,リサーチシート!$A:$A,0), 0),0)</f>
        <v>#N/A</v>
      </c>
      <c r="N81" s="7" t="e">
        <f>IF(MATCH($E81,リサーチシート!$A:$A,0),INDEX(リサーチシート!L:L, MATCH($E81,リサーチシート!$A:$A,0), 0),0)</f>
        <v>#N/A</v>
      </c>
      <c r="O81" s="7" t="e">
        <f t="shared" si="2"/>
        <v>#N/A</v>
      </c>
      <c r="P81" s="7">
        <f t="shared" si="3"/>
        <v>0</v>
      </c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9.5" thickBot="1" x14ac:dyDescent="0.45">
      <c r="A82" s="10"/>
      <c r="B82" s="10"/>
      <c r="C82" s="10"/>
      <c r="D82" s="10"/>
      <c r="E82" s="10"/>
      <c r="F82" s="10"/>
      <c r="G82" s="10"/>
      <c r="H82" s="10"/>
      <c r="I82" s="10"/>
      <c r="J82" s="7" t="e">
        <f>IF(MATCH($E82,リサーチシート!$A:$A,0),INDEX(リサーチシート!H:H, MATCH($E82,リサーチシート!$A:$A,0), 0),0)</f>
        <v>#N/A</v>
      </c>
      <c r="K82" s="8" t="e">
        <f>IF(MATCH($E82,リサーチシート!$A:$A,0),INDEX(リサーチシート!I:I, MATCH($E82,リサーチシート!$A:$A,0), 0),0)</f>
        <v>#N/A</v>
      </c>
      <c r="L82" s="7" t="e">
        <f>IF(MATCH($E82,リサーチシート!$A:$A,0),INDEX(リサーチシート!J:J, MATCH($E82,リサーチシート!$A:$A,0), 0),0)</f>
        <v>#N/A</v>
      </c>
      <c r="M82" s="8" t="e">
        <f>IF(MATCH($E82,リサーチシート!$A:$A,0),INDEX(リサーチシート!K:K, MATCH($E82,リサーチシート!$A:$A,0), 0),0)</f>
        <v>#N/A</v>
      </c>
      <c r="N82" s="7" t="e">
        <f>IF(MATCH($E82,リサーチシート!$A:$A,0),INDEX(リサーチシート!L:L, MATCH($E82,リサーチシート!$A:$A,0), 0),0)</f>
        <v>#N/A</v>
      </c>
      <c r="O82" s="7" t="e">
        <f t="shared" si="2"/>
        <v>#N/A</v>
      </c>
      <c r="P82" s="7">
        <f t="shared" si="3"/>
        <v>0</v>
      </c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9.5" thickBot="1" x14ac:dyDescent="0.45">
      <c r="A83" s="10"/>
      <c r="B83" s="10"/>
      <c r="C83" s="10"/>
      <c r="D83" s="10"/>
      <c r="E83" s="10"/>
      <c r="F83" s="10"/>
      <c r="G83" s="10"/>
      <c r="H83" s="10"/>
      <c r="I83" s="10"/>
      <c r="J83" s="7" t="e">
        <f>IF(MATCH($E83,リサーチシート!$A:$A,0),INDEX(リサーチシート!H:H, MATCH($E83,リサーチシート!$A:$A,0), 0),0)</f>
        <v>#N/A</v>
      </c>
      <c r="K83" s="8" t="e">
        <f>IF(MATCH($E83,リサーチシート!$A:$A,0),INDEX(リサーチシート!I:I, MATCH($E83,リサーチシート!$A:$A,0), 0),0)</f>
        <v>#N/A</v>
      </c>
      <c r="L83" s="7" t="e">
        <f>IF(MATCH($E83,リサーチシート!$A:$A,0),INDEX(リサーチシート!J:J, MATCH($E83,リサーチシート!$A:$A,0), 0),0)</f>
        <v>#N/A</v>
      </c>
      <c r="M83" s="8" t="e">
        <f>IF(MATCH($E83,リサーチシート!$A:$A,0),INDEX(リサーチシート!K:K, MATCH($E83,リサーチシート!$A:$A,0), 0),0)</f>
        <v>#N/A</v>
      </c>
      <c r="N83" s="7" t="e">
        <f>IF(MATCH($E83,リサーチシート!$A:$A,0),INDEX(リサーチシート!L:L, MATCH($E83,リサーチシート!$A:$A,0), 0),0)</f>
        <v>#N/A</v>
      </c>
      <c r="O83" s="7" t="e">
        <f t="shared" si="2"/>
        <v>#N/A</v>
      </c>
      <c r="P83" s="7">
        <f t="shared" si="3"/>
        <v>0</v>
      </c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9.5" thickBot="1" x14ac:dyDescent="0.45">
      <c r="A84" s="10"/>
      <c r="B84" s="10"/>
      <c r="C84" s="10"/>
      <c r="D84" s="10"/>
      <c r="E84" s="10"/>
      <c r="F84" s="10"/>
      <c r="G84" s="10"/>
      <c r="H84" s="10"/>
      <c r="I84" s="10"/>
      <c r="J84" s="7" t="e">
        <f>IF(MATCH($E84,リサーチシート!$A:$A,0),INDEX(リサーチシート!H:H, MATCH($E84,リサーチシート!$A:$A,0), 0),0)</f>
        <v>#N/A</v>
      </c>
      <c r="K84" s="8" t="e">
        <f>IF(MATCH($E84,リサーチシート!$A:$A,0),INDEX(リサーチシート!I:I, MATCH($E84,リサーチシート!$A:$A,0), 0),0)</f>
        <v>#N/A</v>
      </c>
      <c r="L84" s="7" t="e">
        <f>IF(MATCH($E84,リサーチシート!$A:$A,0),INDEX(リサーチシート!J:J, MATCH($E84,リサーチシート!$A:$A,0), 0),0)</f>
        <v>#N/A</v>
      </c>
      <c r="M84" s="8" t="e">
        <f>IF(MATCH($E84,リサーチシート!$A:$A,0),INDEX(リサーチシート!K:K, MATCH($E84,リサーチシート!$A:$A,0), 0),0)</f>
        <v>#N/A</v>
      </c>
      <c r="N84" s="7" t="e">
        <f>IF(MATCH($E84,リサーチシート!$A:$A,0),INDEX(リサーチシート!L:L, MATCH($E84,リサーチシート!$A:$A,0), 0),0)</f>
        <v>#N/A</v>
      </c>
      <c r="O84" s="7" t="e">
        <f t="shared" si="2"/>
        <v>#N/A</v>
      </c>
      <c r="P84" s="7">
        <f t="shared" si="3"/>
        <v>0</v>
      </c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9.5" thickBot="1" x14ac:dyDescent="0.45">
      <c r="A85" s="10"/>
      <c r="B85" s="10"/>
      <c r="C85" s="10"/>
      <c r="D85" s="10"/>
      <c r="E85" s="10"/>
      <c r="F85" s="10"/>
      <c r="G85" s="10"/>
      <c r="H85" s="10"/>
      <c r="I85" s="10"/>
      <c r="J85" s="7" t="e">
        <f>IF(MATCH($E85,リサーチシート!$A:$A,0),INDEX(リサーチシート!H:H, MATCH($E85,リサーチシート!$A:$A,0), 0),0)</f>
        <v>#N/A</v>
      </c>
      <c r="K85" s="8" t="e">
        <f>IF(MATCH($E85,リサーチシート!$A:$A,0),INDEX(リサーチシート!I:I, MATCH($E85,リサーチシート!$A:$A,0), 0),0)</f>
        <v>#N/A</v>
      </c>
      <c r="L85" s="7" t="e">
        <f>IF(MATCH($E85,リサーチシート!$A:$A,0),INDEX(リサーチシート!J:J, MATCH($E85,リサーチシート!$A:$A,0), 0),0)</f>
        <v>#N/A</v>
      </c>
      <c r="M85" s="8" t="e">
        <f>IF(MATCH($E85,リサーチシート!$A:$A,0),INDEX(リサーチシート!K:K, MATCH($E85,リサーチシート!$A:$A,0), 0),0)</f>
        <v>#N/A</v>
      </c>
      <c r="N85" s="7" t="e">
        <f>IF(MATCH($E85,リサーチシート!$A:$A,0),INDEX(リサーチシート!L:L, MATCH($E85,リサーチシート!$A:$A,0), 0),0)</f>
        <v>#N/A</v>
      </c>
      <c r="O85" s="7" t="e">
        <f t="shared" si="2"/>
        <v>#N/A</v>
      </c>
      <c r="P85" s="7">
        <f t="shared" si="3"/>
        <v>0</v>
      </c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9.5" thickBot="1" x14ac:dyDescent="0.45">
      <c r="A86" s="10"/>
      <c r="B86" s="10"/>
      <c r="C86" s="10"/>
      <c r="D86" s="10"/>
      <c r="E86" s="10"/>
      <c r="F86" s="10"/>
      <c r="G86" s="10"/>
      <c r="H86" s="10"/>
      <c r="I86" s="10"/>
      <c r="J86" s="7" t="e">
        <f>IF(MATCH($E86,リサーチシート!$A:$A,0),INDEX(リサーチシート!H:H, MATCH($E86,リサーチシート!$A:$A,0), 0),0)</f>
        <v>#N/A</v>
      </c>
      <c r="K86" s="8" t="e">
        <f>IF(MATCH($E86,リサーチシート!$A:$A,0),INDEX(リサーチシート!I:I, MATCH($E86,リサーチシート!$A:$A,0), 0),0)</f>
        <v>#N/A</v>
      </c>
      <c r="L86" s="7" t="e">
        <f>IF(MATCH($E86,リサーチシート!$A:$A,0),INDEX(リサーチシート!J:J, MATCH($E86,リサーチシート!$A:$A,0), 0),0)</f>
        <v>#N/A</v>
      </c>
      <c r="M86" s="8" t="e">
        <f>IF(MATCH($E86,リサーチシート!$A:$A,0),INDEX(リサーチシート!K:K, MATCH($E86,リサーチシート!$A:$A,0), 0),0)</f>
        <v>#N/A</v>
      </c>
      <c r="N86" s="7" t="e">
        <f>IF(MATCH($E86,リサーチシート!$A:$A,0),INDEX(リサーチシート!L:L, MATCH($E86,リサーチシート!$A:$A,0), 0),0)</f>
        <v>#N/A</v>
      </c>
      <c r="O86" s="7" t="e">
        <f t="shared" si="2"/>
        <v>#N/A</v>
      </c>
      <c r="P86" s="7">
        <f t="shared" si="3"/>
        <v>0</v>
      </c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9.5" thickBot="1" x14ac:dyDescent="0.45">
      <c r="A87" s="10"/>
      <c r="B87" s="10"/>
      <c r="C87" s="10"/>
      <c r="D87" s="10"/>
      <c r="E87" s="10"/>
      <c r="F87" s="10"/>
      <c r="G87" s="10"/>
      <c r="H87" s="10"/>
      <c r="I87" s="10"/>
      <c r="J87" s="7" t="e">
        <f>IF(MATCH($E87,リサーチシート!$A:$A,0),INDEX(リサーチシート!H:H, MATCH($E87,リサーチシート!$A:$A,0), 0),0)</f>
        <v>#N/A</v>
      </c>
      <c r="K87" s="8" t="e">
        <f>IF(MATCH($E87,リサーチシート!$A:$A,0),INDEX(リサーチシート!I:I, MATCH($E87,リサーチシート!$A:$A,0), 0),0)</f>
        <v>#N/A</v>
      </c>
      <c r="L87" s="7" t="e">
        <f>IF(MATCH($E87,リサーチシート!$A:$A,0),INDEX(リサーチシート!J:J, MATCH($E87,リサーチシート!$A:$A,0), 0),0)</f>
        <v>#N/A</v>
      </c>
      <c r="M87" s="8" t="e">
        <f>IF(MATCH($E87,リサーチシート!$A:$A,0),INDEX(リサーチシート!K:K, MATCH($E87,リサーチシート!$A:$A,0), 0),0)</f>
        <v>#N/A</v>
      </c>
      <c r="N87" s="7" t="e">
        <f>IF(MATCH($E87,リサーチシート!$A:$A,0),INDEX(リサーチシート!L:L, MATCH($E87,リサーチシート!$A:$A,0), 0),0)</f>
        <v>#N/A</v>
      </c>
      <c r="O87" s="7" t="e">
        <f t="shared" si="2"/>
        <v>#N/A</v>
      </c>
      <c r="P87" s="7">
        <f t="shared" si="3"/>
        <v>0</v>
      </c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9.5" thickBot="1" x14ac:dyDescent="0.45">
      <c r="A88" s="10"/>
      <c r="B88" s="10"/>
      <c r="C88" s="10"/>
      <c r="D88" s="10"/>
      <c r="E88" s="10"/>
      <c r="F88" s="10"/>
      <c r="G88" s="10"/>
      <c r="H88" s="10"/>
      <c r="I88" s="10"/>
      <c r="J88" s="7" t="e">
        <f>IF(MATCH($E88,リサーチシート!$A:$A,0),INDEX(リサーチシート!H:H, MATCH($E88,リサーチシート!$A:$A,0), 0),0)</f>
        <v>#N/A</v>
      </c>
      <c r="K88" s="8" t="e">
        <f>IF(MATCH($E88,リサーチシート!$A:$A,0),INDEX(リサーチシート!I:I, MATCH($E88,リサーチシート!$A:$A,0), 0),0)</f>
        <v>#N/A</v>
      </c>
      <c r="L88" s="7" t="e">
        <f>IF(MATCH($E88,リサーチシート!$A:$A,0),INDEX(リサーチシート!J:J, MATCH($E88,リサーチシート!$A:$A,0), 0),0)</f>
        <v>#N/A</v>
      </c>
      <c r="M88" s="8" t="e">
        <f>IF(MATCH($E88,リサーチシート!$A:$A,0),INDEX(リサーチシート!K:K, MATCH($E88,リサーチシート!$A:$A,0), 0),0)</f>
        <v>#N/A</v>
      </c>
      <c r="N88" s="7" t="e">
        <f>IF(MATCH($E88,リサーチシート!$A:$A,0),INDEX(リサーチシート!L:L, MATCH($E88,リサーチシート!$A:$A,0), 0),0)</f>
        <v>#N/A</v>
      </c>
      <c r="O88" s="7" t="e">
        <f t="shared" si="2"/>
        <v>#N/A</v>
      </c>
      <c r="P88" s="7">
        <f t="shared" si="3"/>
        <v>0</v>
      </c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9.5" thickBot="1" x14ac:dyDescent="0.45">
      <c r="A89" s="10"/>
      <c r="B89" s="10"/>
      <c r="C89" s="10"/>
      <c r="D89" s="10"/>
      <c r="E89" s="10"/>
      <c r="F89" s="10"/>
      <c r="G89" s="10"/>
      <c r="H89" s="10"/>
      <c r="I89" s="10"/>
      <c r="J89" s="7" t="e">
        <f>IF(MATCH($E89,リサーチシート!$A:$A,0),INDEX(リサーチシート!H:H, MATCH($E89,リサーチシート!$A:$A,0), 0),0)</f>
        <v>#N/A</v>
      </c>
      <c r="K89" s="8" t="e">
        <f>IF(MATCH($E89,リサーチシート!$A:$A,0),INDEX(リサーチシート!I:I, MATCH($E89,リサーチシート!$A:$A,0), 0),0)</f>
        <v>#N/A</v>
      </c>
      <c r="L89" s="7" t="e">
        <f>IF(MATCH($E89,リサーチシート!$A:$A,0),INDEX(リサーチシート!J:J, MATCH($E89,リサーチシート!$A:$A,0), 0),0)</f>
        <v>#N/A</v>
      </c>
      <c r="M89" s="8" t="e">
        <f>IF(MATCH($E89,リサーチシート!$A:$A,0),INDEX(リサーチシート!K:K, MATCH($E89,リサーチシート!$A:$A,0), 0),0)</f>
        <v>#N/A</v>
      </c>
      <c r="N89" s="7" t="e">
        <f>IF(MATCH($E89,リサーチシート!$A:$A,0),INDEX(リサーチシート!L:L, MATCH($E89,リサーチシート!$A:$A,0), 0),0)</f>
        <v>#N/A</v>
      </c>
      <c r="O89" s="7" t="e">
        <f t="shared" si="2"/>
        <v>#N/A</v>
      </c>
      <c r="P89" s="7">
        <f t="shared" si="3"/>
        <v>0</v>
      </c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9.5" thickBot="1" x14ac:dyDescent="0.45">
      <c r="A90" s="10"/>
      <c r="B90" s="10"/>
      <c r="C90" s="10"/>
      <c r="D90" s="10"/>
      <c r="E90" s="10"/>
      <c r="F90" s="10"/>
      <c r="G90" s="10"/>
      <c r="H90" s="10"/>
      <c r="I90" s="10"/>
      <c r="J90" s="7" t="e">
        <f>IF(MATCH($E90,リサーチシート!$A:$A,0),INDEX(リサーチシート!H:H, MATCH($E90,リサーチシート!$A:$A,0), 0),0)</f>
        <v>#N/A</v>
      </c>
      <c r="K90" s="8" t="e">
        <f>IF(MATCH($E90,リサーチシート!$A:$A,0),INDEX(リサーチシート!I:I, MATCH($E90,リサーチシート!$A:$A,0), 0),0)</f>
        <v>#N/A</v>
      </c>
      <c r="L90" s="7" t="e">
        <f>IF(MATCH($E90,リサーチシート!$A:$A,0),INDEX(リサーチシート!J:J, MATCH($E90,リサーチシート!$A:$A,0), 0),0)</f>
        <v>#N/A</v>
      </c>
      <c r="M90" s="8" t="e">
        <f>IF(MATCH($E90,リサーチシート!$A:$A,0),INDEX(リサーチシート!K:K, MATCH($E90,リサーチシート!$A:$A,0), 0),0)</f>
        <v>#N/A</v>
      </c>
      <c r="N90" s="7" t="e">
        <f>IF(MATCH($E90,リサーチシート!$A:$A,0),INDEX(リサーチシート!L:L, MATCH($E90,リサーチシート!$A:$A,0), 0),0)</f>
        <v>#N/A</v>
      </c>
      <c r="O90" s="7" t="e">
        <f t="shared" si="2"/>
        <v>#N/A</v>
      </c>
      <c r="P90" s="7">
        <f t="shared" si="3"/>
        <v>0</v>
      </c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9.5" thickBot="1" x14ac:dyDescent="0.45">
      <c r="A91" s="10"/>
      <c r="B91" s="10"/>
      <c r="C91" s="10"/>
      <c r="D91" s="10"/>
      <c r="E91" s="10"/>
      <c r="F91" s="10"/>
      <c r="G91" s="10"/>
      <c r="H91" s="10"/>
      <c r="I91" s="10"/>
      <c r="J91" s="7" t="e">
        <f>IF(MATCH($E91,リサーチシート!$A:$A,0),INDEX(リサーチシート!H:H, MATCH($E91,リサーチシート!$A:$A,0), 0),0)</f>
        <v>#N/A</v>
      </c>
      <c r="K91" s="8" t="e">
        <f>IF(MATCH($E91,リサーチシート!$A:$A,0),INDEX(リサーチシート!I:I, MATCH($E91,リサーチシート!$A:$A,0), 0),0)</f>
        <v>#N/A</v>
      </c>
      <c r="L91" s="7" t="e">
        <f>IF(MATCH($E91,リサーチシート!$A:$A,0),INDEX(リサーチシート!J:J, MATCH($E91,リサーチシート!$A:$A,0), 0),0)</f>
        <v>#N/A</v>
      </c>
      <c r="M91" s="8" t="e">
        <f>IF(MATCH($E91,リサーチシート!$A:$A,0),INDEX(リサーチシート!K:K, MATCH($E91,リサーチシート!$A:$A,0), 0),0)</f>
        <v>#N/A</v>
      </c>
      <c r="N91" s="7" t="e">
        <f>IF(MATCH($E91,リサーチシート!$A:$A,0),INDEX(リサーチシート!L:L, MATCH($E91,リサーチシート!$A:$A,0), 0),0)</f>
        <v>#N/A</v>
      </c>
      <c r="O91" s="7" t="e">
        <f t="shared" si="2"/>
        <v>#N/A</v>
      </c>
      <c r="P91" s="7">
        <f t="shared" si="3"/>
        <v>0</v>
      </c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9.5" thickBot="1" x14ac:dyDescent="0.45">
      <c r="A92" s="10"/>
      <c r="B92" s="10"/>
      <c r="C92" s="10"/>
      <c r="D92" s="10"/>
      <c r="E92" s="10"/>
      <c r="F92" s="10"/>
      <c r="G92" s="10"/>
      <c r="H92" s="10"/>
      <c r="I92" s="10"/>
      <c r="J92" s="7" t="e">
        <f>IF(MATCH($E92,リサーチシート!$A:$A,0),INDEX(リサーチシート!H:H, MATCH($E92,リサーチシート!$A:$A,0), 0),0)</f>
        <v>#N/A</v>
      </c>
      <c r="K92" s="8" t="e">
        <f>IF(MATCH($E92,リサーチシート!$A:$A,0),INDEX(リサーチシート!I:I, MATCH($E92,リサーチシート!$A:$A,0), 0),0)</f>
        <v>#N/A</v>
      </c>
      <c r="L92" s="7" t="e">
        <f>IF(MATCH($E92,リサーチシート!$A:$A,0),INDEX(リサーチシート!J:J, MATCH($E92,リサーチシート!$A:$A,0), 0),0)</f>
        <v>#N/A</v>
      </c>
      <c r="M92" s="8" t="e">
        <f>IF(MATCH($E92,リサーチシート!$A:$A,0),INDEX(リサーチシート!K:K, MATCH($E92,リサーチシート!$A:$A,0), 0),0)</f>
        <v>#N/A</v>
      </c>
      <c r="N92" s="7" t="e">
        <f>IF(MATCH($E92,リサーチシート!$A:$A,0),INDEX(リサーチシート!L:L, MATCH($E92,リサーチシート!$A:$A,0), 0),0)</f>
        <v>#N/A</v>
      </c>
      <c r="O92" s="7" t="e">
        <f t="shared" si="2"/>
        <v>#N/A</v>
      </c>
      <c r="P92" s="7">
        <f t="shared" si="3"/>
        <v>0</v>
      </c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9.5" thickBot="1" x14ac:dyDescent="0.45">
      <c r="A93" s="10"/>
      <c r="B93" s="10"/>
      <c r="C93" s="10"/>
      <c r="D93" s="10"/>
      <c r="E93" s="10"/>
      <c r="F93" s="10"/>
      <c r="G93" s="10"/>
      <c r="H93" s="10"/>
      <c r="I93" s="10"/>
      <c r="J93" s="7" t="e">
        <f>IF(MATCH($E93,リサーチシート!$A:$A,0),INDEX(リサーチシート!H:H, MATCH($E93,リサーチシート!$A:$A,0), 0),0)</f>
        <v>#N/A</v>
      </c>
      <c r="K93" s="8" t="e">
        <f>IF(MATCH($E93,リサーチシート!$A:$A,0),INDEX(リサーチシート!I:I, MATCH($E93,リサーチシート!$A:$A,0), 0),0)</f>
        <v>#N/A</v>
      </c>
      <c r="L93" s="7" t="e">
        <f>IF(MATCH($E93,リサーチシート!$A:$A,0),INDEX(リサーチシート!J:J, MATCH($E93,リサーチシート!$A:$A,0), 0),0)</f>
        <v>#N/A</v>
      </c>
      <c r="M93" s="8" t="e">
        <f>IF(MATCH($E93,リサーチシート!$A:$A,0),INDEX(リサーチシート!K:K, MATCH($E93,リサーチシート!$A:$A,0), 0),0)</f>
        <v>#N/A</v>
      </c>
      <c r="N93" s="7" t="e">
        <f>IF(MATCH($E93,リサーチシート!$A:$A,0),INDEX(リサーチシート!L:L, MATCH($E93,リサーチシート!$A:$A,0), 0),0)</f>
        <v>#N/A</v>
      </c>
      <c r="O93" s="7" t="e">
        <f t="shared" si="2"/>
        <v>#N/A</v>
      </c>
      <c r="P93" s="7">
        <f t="shared" si="3"/>
        <v>0</v>
      </c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9.5" thickBot="1" x14ac:dyDescent="0.45">
      <c r="A94" s="10"/>
      <c r="B94" s="10"/>
      <c r="C94" s="10"/>
      <c r="D94" s="10"/>
      <c r="E94" s="10"/>
      <c r="F94" s="10"/>
      <c r="G94" s="10"/>
      <c r="H94" s="10"/>
      <c r="I94" s="10"/>
      <c r="J94" s="7" t="e">
        <f>IF(MATCH($E94,リサーチシート!$A:$A,0),INDEX(リサーチシート!H:H, MATCH($E94,リサーチシート!$A:$A,0), 0),0)</f>
        <v>#N/A</v>
      </c>
      <c r="K94" s="8" t="e">
        <f>IF(MATCH($E94,リサーチシート!$A:$A,0),INDEX(リサーチシート!I:I, MATCH($E94,リサーチシート!$A:$A,0), 0),0)</f>
        <v>#N/A</v>
      </c>
      <c r="L94" s="7" t="e">
        <f>IF(MATCH($E94,リサーチシート!$A:$A,0),INDEX(リサーチシート!J:J, MATCH($E94,リサーチシート!$A:$A,0), 0),0)</f>
        <v>#N/A</v>
      </c>
      <c r="M94" s="8" t="e">
        <f>IF(MATCH($E94,リサーチシート!$A:$A,0),INDEX(リサーチシート!K:K, MATCH($E94,リサーチシート!$A:$A,0), 0),0)</f>
        <v>#N/A</v>
      </c>
      <c r="N94" s="7" t="e">
        <f>IF(MATCH($E94,リサーチシート!$A:$A,0),INDEX(リサーチシート!L:L, MATCH($E94,リサーチシート!$A:$A,0), 0),0)</f>
        <v>#N/A</v>
      </c>
      <c r="O94" s="7" t="e">
        <f t="shared" si="2"/>
        <v>#N/A</v>
      </c>
      <c r="P94" s="7">
        <f t="shared" si="3"/>
        <v>0</v>
      </c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9.5" thickBot="1" x14ac:dyDescent="0.45">
      <c r="A95" s="10"/>
      <c r="B95" s="10"/>
      <c r="C95" s="10"/>
      <c r="D95" s="10"/>
      <c r="E95" s="10"/>
      <c r="F95" s="10"/>
      <c r="G95" s="10"/>
      <c r="H95" s="10"/>
      <c r="I95" s="10"/>
      <c r="J95" s="7" t="e">
        <f>IF(MATCH($E95,リサーチシート!$A:$A,0),INDEX(リサーチシート!H:H, MATCH($E95,リサーチシート!$A:$A,0), 0),0)</f>
        <v>#N/A</v>
      </c>
      <c r="K95" s="8" t="e">
        <f>IF(MATCH($E95,リサーチシート!$A:$A,0),INDEX(リサーチシート!I:I, MATCH($E95,リサーチシート!$A:$A,0), 0),0)</f>
        <v>#N/A</v>
      </c>
      <c r="L95" s="7" t="e">
        <f>IF(MATCH($E95,リサーチシート!$A:$A,0),INDEX(リサーチシート!J:J, MATCH($E95,リサーチシート!$A:$A,0), 0),0)</f>
        <v>#N/A</v>
      </c>
      <c r="M95" s="8" t="e">
        <f>IF(MATCH($E95,リサーチシート!$A:$A,0),INDEX(リサーチシート!K:K, MATCH($E95,リサーチシート!$A:$A,0), 0),0)</f>
        <v>#N/A</v>
      </c>
      <c r="N95" s="7" t="e">
        <f>IF(MATCH($E95,リサーチシート!$A:$A,0),INDEX(リサーチシート!L:L, MATCH($E95,リサーチシート!$A:$A,0), 0),0)</f>
        <v>#N/A</v>
      </c>
      <c r="O95" s="7" t="e">
        <f t="shared" si="2"/>
        <v>#N/A</v>
      </c>
      <c r="P95" s="7">
        <f t="shared" si="3"/>
        <v>0</v>
      </c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9.5" thickBot="1" x14ac:dyDescent="0.45">
      <c r="A96" s="10"/>
      <c r="B96" s="10"/>
      <c r="C96" s="10"/>
      <c r="D96" s="10"/>
      <c r="E96" s="10"/>
      <c r="F96" s="10"/>
      <c r="G96" s="10"/>
      <c r="H96" s="10"/>
      <c r="I96" s="10"/>
      <c r="J96" s="7" t="e">
        <f>IF(MATCH($E96,リサーチシート!$A:$A,0),INDEX(リサーチシート!H:H, MATCH($E96,リサーチシート!$A:$A,0), 0),0)</f>
        <v>#N/A</v>
      </c>
      <c r="K96" s="8" t="e">
        <f>IF(MATCH($E96,リサーチシート!$A:$A,0),INDEX(リサーチシート!I:I, MATCH($E96,リサーチシート!$A:$A,0), 0),0)</f>
        <v>#N/A</v>
      </c>
      <c r="L96" s="7" t="e">
        <f>IF(MATCH($E96,リサーチシート!$A:$A,0),INDEX(リサーチシート!J:J, MATCH($E96,リサーチシート!$A:$A,0), 0),0)</f>
        <v>#N/A</v>
      </c>
      <c r="M96" s="8" t="e">
        <f>IF(MATCH($E96,リサーチシート!$A:$A,0),INDEX(リサーチシート!K:K, MATCH($E96,リサーチシート!$A:$A,0), 0),0)</f>
        <v>#N/A</v>
      </c>
      <c r="N96" s="7" t="e">
        <f>IF(MATCH($E96,リサーチシート!$A:$A,0),INDEX(リサーチシート!L:L, MATCH($E96,リサーチシート!$A:$A,0), 0),0)</f>
        <v>#N/A</v>
      </c>
      <c r="O96" s="7" t="e">
        <f t="shared" si="2"/>
        <v>#N/A</v>
      </c>
      <c r="P96" s="7">
        <f t="shared" si="3"/>
        <v>0</v>
      </c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9.5" thickBot="1" x14ac:dyDescent="0.45">
      <c r="A97" s="10"/>
      <c r="B97" s="10"/>
      <c r="C97" s="10"/>
      <c r="D97" s="10"/>
      <c r="E97" s="10"/>
      <c r="F97" s="10"/>
      <c r="G97" s="10"/>
      <c r="H97" s="10"/>
      <c r="I97" s="10"/>
      <c r="J97" s="7" t="e">
        <f>IF(MATCH($E97,リサーチシート!$A:$A,0),INDEX(リサーチシート!H:H, MATCH($E97,リサーチシート!$A:$A,0), 0),0)</f>
        <v>#N/A</v>
      </c>
      <c r="K97" s="8" t="e">
        <f>IF(MATCH($E97,リサーチシート!$A:$A,0),INDEX(リサーチシート!I:I, MATCH($E97,リサーチシート!$A:$A,0), 0),0)</f>
        <v>#N/A</v>
      </c>
      <c r="L97" s="7" t="e">
        <f>IF(MATCH($E97,リサーチシート!$A:$A,0),INDEX(リサーチシート!J:J, MATCH($E97,リサーチシート!$A:$A,0), 0),0)</f>
        <v>#N/A</v>
      </c>
      <c r="M97" s="8" t="e">
        <f>IF(MATCH($E97,リサーチシート!$A:$A,0),INDEX(リサーチシート!K:K, MATCH($E97,リサーチシート!$A:$A,0), 0),0)</f>
        <v>#N/A</v>
      </c>
      <c r="N97" s="7" t="e">
        <f>IF(MATCH($E97,リサーチシート!$A:$A,0),INDEX(リサーチシート!L:L, MATCH($E97,リサーチシート!$A:$A,0), 0),0)</f>
        <v>#N/A</v>
      </c>
      <c r="O97" s="7" t="e">
        <f t="shared" si="2"/>
        <v>#N/A</v>
      </c>
      <c r="P97" s="7">
        <f t="shared" si="3"/>
        <v>0</v>
      </c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9.5" thickBot="1" x14ac:dyDescent="0.45">
      <c r="A98" s="10"/>
      <c r="B98" s="10"/>
      <c r="C98" s="10"/>
      <c r="D98" s="10"/>
      <c r="E98" s="10"/>
      <c r="F98" s="10"/>
      <c r="G98" s="10"/>
      <c r="H98" s="10"/>
      <c r="I98" s="10"/>
      <c r="J98" s="7" t="e">
        <f>IF(MATCH($E98,リサーチシート!$A:$A,0),INDEX(リサーチシート!H:H, MATCH($E98,リサーチシート!$A:$A,0), 0),0)</f>
        <v>#N/A</v>
      </c>
      <c r="K98" s="8" t="e">
        <f>IF(MATCH($E98,リサーチシート!$A:$A,0),INDEX(リサーチシート!I:I, MATCH($E98,リサーチシート!$A:$A,0), 0),0)</f>
        <v>#N/A</v>
      </c>
      <c r="L98" s="7" t="e">
        <f>IF(MATCH($E98,リサーチシート!$A:$A,0),INDEX(リサーチシート!J:J, MATCH($E98,リサーチシート!$A:$A,0), 0),0)</f>
        <v>#N/A</v>
      </c>
      <c r="M98" s="8" t="e">
        <f>IF(MATCH($E98,リサーチシート!$A:$A,0),INDEX(リサーチシート!K:K, MATCH($E98,リサーチシート!$A:$A,0), 0),0)</f>
        <v>#N/A</v>
      </c>
      <c r="N98" s="7" t="e">
        <f>IF(MATCH($E98,リサーチシート!$A:$A,0),INDEX(リサーチシート!L:L, MATCH($E98,リサーチシート!$A:$A,0), 0),0)</f>
        <v>#N/A</v>
      </c>
      <c r="O98" s="7" t="e">
        <f t="shared" si="2"/>
        <v>#N/A</v>
      </c>
      <c r="P98" s="7">
        <f t="shared" si="3"/>
        <v>0</v>
      </c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9.5" thickBot="1" x14ac:dyDescent="0.45">
      <c r="A99" s="10"/>
      <c r="B99" s="10"/>
      <c r="C99" s="10"/>
      <c r="D99" s="10"/>
      <c r="E99" s="10"/>
      <c r="F99" s="10"/>
      <c r="G99" s="10"/>
      <c r="H99" s="10"/>
      <c r="I99" s="10"/>
      <c r="J99" s="7" t="e">
        <f>IF(MATCH($E99,リサーチシート!$A:$A,0),INDEX(リサーチシート!H:H, MATCH($E99,リサーチシート!$A:$A,0), 0),0)</f>
        <v>#N/A</v>
      </c>
      <c r="K99" s="8" t="e">
        <f>IF(MATCH($E99,リサーチシート!$A:$A,0),INDEX(リサーチシート!I:I, MATCH($E99,リサーチシート!$A:$A,0), 0),0)</f>
        <v>#N/A</v>
      </c>
      <c r="L99" s="7" t="e">
        <f>IF(MATCH($E99,リサーチシート!$A:$A,0),INDEX(リサーチシート!J:J, MATCH($E99,リサーチシート!$A:$A,0), 0),0)</f>
        <v>#N/A</v>
      </c>
      <c r="M99" s="8" t="e">
        <f>IF(MATCH($E99,リサーチシート!$A:$A,0),INDEX(リサーチシート!K:K, MATCH($E99,リサーチシート!$A:$A,0), 0),0)</f>
        <v>#N/A</v>
      </c>
      <c r="N99" s="7" t="e">
        <f>IF(MATCH($E99,リサーチシート!$A:$A,0),INDEX(リサーチシート!L:L, MATCH($E99,リサーチシート!$A:$A,0), 0),0)</f>
        <v>#N/A</v>
      </c>
      <c r="O99" s="7" t="e">
        <f t="shared" si="2"/>
        <v>#N/A</v>
      </c>
      <c r="P99" s="7">
        <f t="shared" si="3"/>
        <v>0</v>
      </c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9.5" thickBot="1" x14ac:dyDescent="0.45">
      <c r="A100" s="10"/>
      <c r="B100" s="10"/>
      <c r="C100" s="10"/>
      <c r="D100" s="10"/>
      <c r="E100" s="10"/>
      <c r="F100" s="10"/>
      <c r="G100" s="10"/>
      <c r="H100" s="10"/>
      <c r="I100" s="10"/>
      <c r="J100" s="7" t="e">
        <f>IF(MATCH($E100,リサーチシート!$A:$A,0),INDEX(リサーチシート!H:H, MATCH($E100,リサーチシート!$A:$A,0), 0),0)</f>
        <v>#N/A</v>
      </c>
      <c r="K100" s="8" t="e">
        <f>IF(MATCH($E100,リサーチシート!$A:$A,0),INDEX(リサーチシート!I:I, MATCH($E100,リサーチシート!$A:$A,0), 0),0)</f>
        <v>#N/A</v>
      </c>
      <c r="L100" s="7" t="e">
        <f>IF(MATCH($E100,リサーチシート!$A:$A,0),INDEX(リサーチシート!J:J, MATCH($E100,リサーチシート!$A:$A,0), 0),0)</f>
        <v>#N/A</v>
      </c>
      <c r="M100" s="8" t="e">
        <f>IF(MATCH($E100,リサーチシート!$A:$A,0),INDEX(リサーチシート!K:K, MATCH($E100,リサーチシート!$A:$A,0), 0),0)</f>
        <v>#N/A</v>
      </c>
      <c r="N100" s="7" t="e">
        <f>IF(MATCH($E100,リサーチシート!$A:$A,0),INDEX(リサーチシート!L:L, MATCH($E100,リサーチシート!$A:$A,0), 0),0)</f>
        <v>#N/A</v>
      </c>
      <c r="O100" s="7" t="e">
        <f t="shared" si="2"/>
        <v>#N/A</v>
      </c>
      <c r="P100" s="7">
        <f t="shared" si="3"/>
        <v>0</v>
      </c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9.5" thickBot="1" x14ac:dyDescent="0.45">
      <c r="A101" s="10"/>
      <c r="B101" s="10"/>
      <c r="C101" s="10"/>
      <c r="D101" s="10"/>
      <c r="E101" s="10"/>
      <c r="F101" s="10"/>
      <c r="G101" s="10"/>
      <c r="H101" s="10"/>
      <c r="I101" s="10"/>
      <c r="J101" s="7" t="e">
        <f>IF(MATCH($E101,リサーチシート!$A:$A,0),INDEX(リサーチシート!H:H, MATCH($E101,リサーチシート!$A:$A,0), 0),0)</f>
        <v>#N/A</v>
      </c>
      <c r="K101" s="8" t="e">
        <f>IF(MATCH($E101,リサーチシート!$A:$A,0),INDEX(リサーチシート!I:I, MATCH($E101,リサーチシート!$A:$A,0), 0),0)</f>
        <v>#N/A</v>
      </c>
      <c r="L101" s="7" t="e">
        <f>IF(MATCH($E101,リサーチシート!$A:$A,0),INDEX(リサーチシート!J:J, MATCH($E101,リサーチシート!$A:$A,0), 0),0)</f>
        <v>#N/A</v>
      </c>
      <c r="M101" s="8" t="e">
        <f>IF(MATCH($E101,リサーチシート!$A:$A,0),INDEX(リサーチシート!K:K, MATCH($E101,リサーチシート!$A:$A,0), 0),0)</f>
        <v>#N/A</v>
      </c>
      <c r="N101" s="7" t="e">
        <f>IF(MATCH($E101,リサーチシート!$A:$A,0),INDEX(リサーチシート!L:L, MATCH($E101,リサーチシート!$A:$A,0), 0),0)</f>
        <v>#N/A</v>
      </c>
      <c r="O101" s="7" t="e">
        <f t="shared" si="2"/>
        <v>#N/A</v>
      </c>
      <c r="P101" s="7">
        <f t="shared" si="3"/>
        <v>0</v>
      </c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9.5" thickBot="1" x14ac:dyDescent="0.45">
      <c r="A102" s="10"/>
      <c r="B102" s="10"/>
      <c r="C102" s="10"/>
      <c r="D102" s="10"/>
      <c r="E102" s="10"/>
      <c r="F102" s="10"/>
      <c r="G102" s="10"/>
      <c r="H102" s="10"/>
      <c r="I102" s="10"/>
      <c r="J102" s="7" t="e">
        <f>IF(MATCH($E102,リサーチシート!$A:$A,0),INDEX(リサーチシート!H:H, MATCH($E102,リサーチシート!$A:$A,0), 0),0)</f>
        <v>#N/A</v>
      </c>
      <c r="K102" s="8" t="e">
        <f>IF(MATCH($E102,リサーチシート!$A:$A,0),INDEX(リサーチシート!I:I, MATCH($E102,リサーチシート!$A:$A,0), 0),0)</f>
        <v>#N/A</v>
      </c>
      <c r="L102" s="7" t="e">
        <f>IF(MATCH($E102,リサーチシート!$A:$A,0),INDEX(リサーチシート!J:J, MATCH($E102,リサーチシート!$A:$A,0), 0),0)</f>
        <v>#N/A</v>
      </c>
      <c r="M102" s="8" t="e">
        <f>IF(MATCH($E102,リサーチシート!$A:$A,0),INDEX(リサーチシート!K:K, MATCH($E102,リサーチシート!$A:$A,0), 0),0)</f>
        <v>#N/A</v>
      </c>
      <c r="N102" s="7" t="e">
        <f>IF(MATCH($E102,リサーチシート!$A:$A,0),INDEX(リサーチシート!L:L, MATCH($E102,リサーチシート!$A:$A,0), 0),0)</f>
        <v>#N/A</v>
      </c>
      <c r="O102" s="7" t="e">
        <f t="shared" si="2"/>
        <v>#N/A</v>
      </c>
      <c r="P102" s="7">
        <f t="shared" si="3"/>
        <v>0</v>
      </c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9.5" thickBot="1" x14ac:dyDescent="0.45">
      <c r="A103" s="10"/>
      <c r="B103" s="10"/>
      <c r="C103" s="10"/>
      <c r="D103" s="10"/>
      <c r="E103" s="10"/>
      <c r="F103" s="10"/>
      <c r="G103" s="10"/>
      <c r="H103" s="10"/>
      <c r="I103" s="10"/>
      <c r="J103" s="7" t="e">
        <f>IF(MATCH($E103,リサーチシート!$A:$A,0),INDEX(リサーチシート!H:H, MATCH($E103,リサーチシート!$A:$A,0), 0),0)</f>
        <v>#N/A</v>
      </c>
      <c r="K103" s="8" t="e">
        <f>IF(MATCH($E103,リサーチシート!$A:$A,0),INDEX(リサーチシート!I:I, MATCH($E103,リサーチシート!$A:$A,0), 0),0)</f>
        <v>#N/A</v>
      </c>
      <c r="L103" s="7" t="e">
        <f>IF(MATCH($E103,リサーチシート!$A:$A,0),INDEX(リサーチシート!J:J, MATCH($E103,リサーチシート!$A:$A,0), 0),0)</f>
        <v>#N/A</v>
      </c>
      <c r="M103" s="8" t="e">
        <f>IF(MATCH($E103,リサーチシート!$A:$A,0),INDEX(リサーチシート!K:K, MATCH($E103,リサーチシート!$A:$A,0), 0),0)</f>
        <v>#N/A</v>
      </c>
      <c r="N103" s="7" t="e">
        <f>IF(MATCH($E103,リサーチシート!$A:$A,0),INDEX(リサーチシート!L:L, MATCH($E103,リサーチシート!$A:$A,0), 0),0)</f>
        <v>#N/A</v>
      </c>
      <c r="O103" s="7" t="e">
        <f t="shared" si="2"/>
        <v>#N/A</v>
      </c>
      <c r="P103" s="7">
        <f t="shared" si="3"/>
        <v>0</v>
      </c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9.5" thickBot="1" x14ac:dyDescent="0.45">
      <c r="A104" s="10"/>
      <c r="B104" s="10"/>
      <c r="C104" s="10"/>
      <c r="D104" s="10"/>
      <c r="E104" s="10"/>
      <c r="F104" s="10"/>
      <c r="G104" s="10"/>
      <c r="H104" s="10"/>
      <c r="I104" s="10"/>
      <c r="J104" s="7" t="e">
        <f>IF(MATCH($E104,リサーチシート!$A:$A,0),INDEX(リサーチシート!H:H, MATCH($E104,リサーチシート!$A:$A,0), 0),0)</f>
        <v>#N/A</v>
      </c>
      <c r="K104" s="8" t="e">
        <f>IF(MATCH($E104,リサーチシート!$A:$A,0),INDEX(リサーチシート!I:I, MATCH($E104,リサーチシート!$A:$A,0), 0),0)</f>
        <v>#N/A</v>
      </c>
      <c r="L104" s="7" t="e">
        <f>IF(MATCH($E104,リサーチシート!$A:$A,0),INDEX(リサーチシート!J:J, MATCH($E104,リサーチシート!$A:$A,0), 0),0)</f>
        <v>#N/A</v>
      </c>
      <c r="M104" s="8" t="e">
        <f>IF(MATCH($E104,リサーチシート!$A:$A,0),INDEX(リサーチシート!K:K, MATCH($E104,リサーチシート!$A:$A,0), 0),0)</f>
        <v>#N/A</v>
      </c>
      <c r="N104" s="7" t="e">
        <f>IF(MATCH($E104,リサーチシート!$A:$A,0),INDEX(リサーチシート!L:L, MATCH($E104,リサーチシート!$A:$A,0), 0),0)</f>
        <v>#N/A</v>
      </c>
      <c r="O104" s="7" t="e">
        <f t="shared" si="2"/>
        <v>#N/A</v>
      </c>
      <c r="P104" s="7">
        <f t="shared" si="3"/>
        <v>0</v>
      </c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9.5" thickBot="1" x14ac:dyDescent="0.45">
      <c r="A105" s="10"/>
      <c r="B105" s="10"/>
      <c r="C105" s="10"/>
      <c r="D105" s="10"/>
      <c r="E105" s="10"/>
      <c r="F105" s="10"/>
      <c r="G105" s="10"/>
      <c r="H105" s="10"/>
      <c r="I105" s="10"/>
      <c r="J105" s="7" t="e">
        <f>IF(MATCH($E105,リサーチシート!$A:$A,0),INDEX(リサーチシート!H:H, MATCH($E105,リサーチシート!$A:$A,0), 0),0)</f>
        <v>#N/A</v>
      </c>
      <c r="K105" s="8" t="e">
        <f>IF(MATCH($E105,リサーチシート!$A:$A,0),INDEX(リサーチシート!I:I, MATCH($E105,リサーチシート!$A:$A,0), 0),0)</f>
        <v>#N/A</v>
      </c>
      <c r="L105" s="7" t="e">
        <f>IF(MATCH($E105,リサーチシート!$A:$A,0),INDEX(リサーチシート!J:J, MATCH($E105,リサーチシート!$A:$A,0), 0),0)</f>
        <v>#N/A</v>
      </c>
      <c r="M105" s="8" t="e">
        <f>IF(MATCH($E105,リサーチシート!$A:$A,0),INDEX(リサーチシート!K:K, MATCH($E105,リサーチシート!$A:$A,0), 0),0)</f>
        <v>#N/A</v>
      </c>
      <c r="N105" s="7" t="e">
        <f>IF(MATCH($E105,リサーチシート!$A:$A,0),INDEX(リサーチシート!L:L, MATCH($E105,リサーチシート!$A:$A,0), 0),0)</f>
        <v>#N/A</v>
      </c>
      <c r="O105" s="7" t="e">
        <f t="shared" si="2"/>
        <v>#N/A</v>
      </c>
      <c r="P105" s="7">
        <f t="shared" si="3"/>
        <v>0</v>
      </c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9.5" thickBot="1" x14ac:dyDescent="0.45">
      <c r="A106" s="10"/>
      <c r="B106" s="10"/>
      <c r="C106" s="10"/>
      <c r="D106" s="10"/>
      <c r="E106" s="10"/>
      <c r="F106" s="10"/>
      <c r="G106" s="10"/>
      <c r="H106" s="10"/>
      <c r="I106" s="10"/>
      <c r="J106" s="7" t="e">
        <f>IF(MATCH($E106,リサーチシート!$A:$A,0),INDEX(リサーチシート!H:H, MATCH($E106,リサーチシート!$A:$A,0), 0),0)</f>
        <v>#N/A</v>
      </c>
      <c r="K106" s="8" t="e">
        <f>IF(MATCH($E106,リサーチシート!$A:$A,0),INDEX(リサーチシート!I:I, MATCH($E106,リサーチシート!$A:$A,0), 0),0)</f>
        <v>#N/A</v>
      </c>
      <c r="L106" s="7" t="e">
        <f>IF(MATCH($E106,リサーチシート!$A:$A,0),INDEX(リサーチシート!J:J, MATCH($E106,リサーチシート!$A:$A,0), 0),0)</f>
        <v>#N/A</v>
      </c>
      <c r="M106" s="8" t="e">
        <f>IF(MATCH($E106,リサーチシート!$A:$A,0),INDEX(リサーチシート!K:K, MATCH($E106,リサーチシート!$A:$A,0), 0),0)</f>
        <v>#N/A</v>
      </c>
      <c r="N106" s="7" t="e">
        <f>IF(MATCH($E106,リサーチシート!$A:$A,0),INDEX(リサーチシート!L:L, MATCH($E106,リサーチシート!$A:$A,0), 0),0)</f>
        <v>#N/A</v>
      </c>
      <c r="O106" s="7" t="e">
        <f t="shared" si="2"/>
        <v>#N/A</v>
      </c>
      <c r="P106" s="7">
        <f t="shared" si="3"/>
        <v>0</v>
      </c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9.5" thickBot="1" x14ac:dyDescent="0.45">
      <c r="A107" s="10"/>
      <c r="B107" s="10"/>
      <c r="C107" s="10"/>
      <c r="D107" s="10"/>
      <c r="E107" s="10"/>
      <c r="F107" s="10"/>
      <c r="G107" s="10"/>
      <c r="H107" s="10"/>
      <c r="I107" s="10"/>
      <c r="J107" s="7" t="e">
        <f>IF(MATCH($E107,リサーチシート!$A:$A,0),INDEX(リサーチシート!H:H, MATCH($E107,リサーチシート!$A:$A,0), 0),0)</f>
        <v>#N/A</v>
      </c>
      <c r="K107" s="8" t="e">
        <f>IF(MATCH($E107,リサーチシート!$A:$A,0),INDEX(リサーチシート!I:I, MATCH($E107,リサーチシート!$A:$A,0), 0),0)</f>
        <v>#N/A</v>
      </c>
      <c r="L107" s="7" t="e">
        <f>IF(MATCH($E107,リサーチシート!$A:$A,0),INDEX(リサーチシート!J:J, MATCH($E107,リサーチシート!$A:$A,0), 0),0)</f>
        <v>#N/A</v>
      </c>
      <c r="M107" s="8" t="e">
        <f>IF(MATCH($E107,リサーチシート!$A:$A,0),INDEX(リサーチシート!K:K, MATCH($E107,リサーチシート!$A:$A,0), 0),0)</f>
        <v>#N/A</v>
      </c>
      <c r="N107" s="7" t="e">
        <f>IF(MATCH($E107,リサーチシート!$A:$A,0),INDEX(リサーチシート!L:L, MATCH($E107,リサーチシート!$A:$A,0), 0),0)</f>
        <v>#N/A</v>
      </c>
      <c r="O107" s="7" t="e">
        <f t="shared" si="2"/>
        <v>#N/A</v>
      </c>
      <c r="P107" s="7">
        <f t="shared" si="3"/>
        <v>0</v>
      </c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9.5" thickBot="1" x14ac:dyDescent="0.45">
      <c r="A108" s="10"/>
      <c r="B108" s="10"/>
      <c r="C108" s="10"/>
      <c r="D108" s="10"/>
      <c r="E108" s="10"/>
      <c r="F108" s="10"/>
      <c r="G108" s="10"/>
      <c r="H108" s="10"/>
      <c r="I108" s="10"/>
      <c r="J108" s="7" t="e">
        <f>IF(MATCH($E108,リサーチシート!$A:$A,0),INDEX(リサーチシート!H:H, MATCH($E108,リサーチシート!$A:$A,0), 0),0)</f>
        <v>#N/A</v>
      </c>
      <c r="K108" s="8" t="e">
        <f>IF(MATCH($E108,リサーチシート!$A:$A,0),INDEX(リサーチシート!I:I, MATCH($E108,リサーチシート!$A:$A,0), 0),0)</f>
        <v>#N/A</v>
      </c>
      <c r="L108" s="7" t="e">
        <f>IF(MATCH($E108,リサーチシート!$A:$A,0),INDEX(リサーチシート!J:J, MATCH($E108,リサーチシート!$A:$A,0), 0),0)</f>
        <v>#N/A</v>
      </c>
      <c r="M108" s="8" t="e">
        <f>IF(MATCH($E108,リサーチシート!$A:$A,0),INDEX(リサーチシート!K:K, MATCH($E108,リサーチシート!$A:$A,0), 0),0)</f>
        <v>#N/A</v>
      </c>
      <c r="N108" s="7" t="e">
        <f>IF(MATCH($E108,リサーチシート!$A:$A,0),INDEX(リサーチシート!L:L, MATCH($E108,リサーチシート!$A:$A,0), 0),0)</f>
        <v>#N/A</v>
      </c>
      <c r="O108" s="7" t="e">
        <f t="shared" si="2"/>
        <v>#N/A</v>
      </c>
      <c r="P108" s="7">
        <f t="shared" si="3"/>
        <v>0</v>
      </c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9.5" thickBot="1" x14ac:dyDescent="0.45">
      <c r="A109" s="10"/>
      <c r="B109" s="10"/>
      <c r="C109" s="10"/>
      <c r="D109" s="10"/>
      <c r="E109" s="10"/>
      <c r="F109" s="10"/>
      <c r="G109" s="10"/>
      <c r="H109" s="10"/>
      <c r="I109" s="10"/>
      <c r="J109" s="7" t="e">
        <f>IF(MATCH($E109,リサーチシート!$A:$A,0),INDEX(リサーチシート!H:H, MATCH($E109,リサーチシート!$A:$A,0), 0),0)</f>
        <v>#N/A</v>
      </c>
      <c r="K109" s="8" t="e">
        <f>IF(MATCH($E109,リサーチシート!$A:$A,0),INDEX(リサーチシート!I:I, MATCH($E109,リサーチシート!$A:$A,0), 0),0)</f>
        <v>#N/A</v>
      </c>
      <c r="L109" s="7" t="e">
        <f>IF(MATCH($E109,リサーチシート!$A:$A,0),INDEX(リサーチシート!J:J, MATCH($E109,リサーチシート!$A:$A,0), 0),0)</f>
        <v>#N/A</v>
      </c>
      <c r="M109" s="8" t="e">
        <f>IF(MATCH($E109,リサーチシート!$A:$A,0),INDEX(リサーチシート!K:K, MATCH($E109,リサーチシート!$A:$A,0), 0),0)</f>
        <v>#N/A</v>
      </c>
      <c r="N109" s="7" t="e">
        <f>IF(MATCH($E109,リサーチシート!$A:$A,0),INDEX(リサーチシート!L:L, MATCH($E109,リサーチシート!$A:$A,0), 0),0)</f>
        <v>#N/A</v>
      </c>
      <c r="O109" s="7" t="e">
        <f t="shared" si="2"/>
        <v>#N/A</v>
      </c>
      <c r="P109" s="7">
        <f t="shared" si="3"/>
        <v>0</v>
      </c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9.5" thickBot="1" x14ac:dyDescent="0.45">
      <c r="A110" s="10"/>
      <c r="B110" s="10"/>
      <c r="C110" s="10"/>
      <c r="D110" s="10"/>
      <c r="E110" s="10"/>
      <c r="F110" s="10"/>
      <c r="G110" s="10"/>
      <c r="H110" s="10"/>
      <c r="I110" s="10"/>
      <c r="J110" s="7" t="e">
        <f>IF(MATCH($E110,リサーチシート!$A:$A,0),INDEX(リサーチシート!H:H, MATCH($E110,リサーチシート!$A:$A,0), 0),0)</f>
        <v>#N/A</v>
      </c>
      <c r="K110" s="8" t="e">
        <f>IF(MATCH($E110,リサーチシート!$A:$A,0),INDEX(リサーチシート!I:I, MATCH($E110,リサーチシート!$A:$A,0), 0),0)</f>
        <v>#N/A</v>
      </c>
      <c r="L110" s="7" t="e">
        <f>IF(MATCH($E110,リサーチシート!$A:$A,0),INDEX(リサーチシート!J:J, MATCH($E110,リサーチシート!$A:$A,0), 0),0)</f>
        <v>#N/A</v>
      </c>
      <c r="M110" s="8" t="e">
        <f>IF(MATCH($E110,リサーチシート!$A:$A,0),INDEX(リサーチシート!K:K, MATCH($E110,リサーチシート!$A:$A,0), 0),0)</f>
        <v>#N/A</v>
      </c>
      <c r="N110" s="7" t="e">
        <f>IF(MATCH($E110,リサーチシート!$A:$A,0),INDEX(リサーチシート!L:L, MATCH($E110,リサーチシート!$A:$A,0), 0),0)</f>
        <v>#N/A</v>
      </c>
      <c r="O110" s="7" t="e">
        <f t="shared" si="2"/>
        <v>#N/A</v>
      </c>
      <c r="P110" s="7">
        <f t="shared" si="3"/>
        <v>0</v>
      </c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9.5" thickBot="1" x14ac:dyDescent="0.45">
      <c r="A111" s="10"/>
      <c r="B111" s="10"/>
      <c r="C111" s="10"/>
      <c r="D111" s="10"/>
      <c r="E111" s="10"/>
      <c r="F111" s="10"/>
      <c r="G111" s="10"/>
      <c r="H111" s="10"/>
      <c r="I111" s="10"/>
      <c r="J111" s="7" t="e">
        <f>IF(MATCH($E111,リサーチシート!$A:$A,0),INDEX(リサーチシート!H:H, MATCH($E111,リサーチシート!$A:$A,0), 0),0)</f>
        <v>#N/A</v>
      </c>
      <c r="K111" s="8" t="e">
        <f>IF(MATCH($E111,リサーチシート!$A:$A,0),INDEX(リサーチシート!I:I, MATCH($E111,リサーチシート!$A:$A,0), 0),0)</f>
        <v>#N/A</v>
      </c>
      <c r="L111" s="7" t="e">
        <f>IF(MATCH($E111,リサーチシート!$A:$A,0),INDEX(リサーチシート!J:J, MATCH($E111,リサーチシート!$A:$A,0), 0),0)</f>
        <v>#N/A</v>
      </c>
      <c r="M111" s="8" t="e">
        <f>IF(MATCH($E111,リサーチシート!$A:$A,0),INDEX(リサーチシート!K:K, MATCH($E111,リサーチシート!$A:$A,0), 0),0)</f>
        <v>#N/A</v>
      </c>
      <c r="N111" s="7" t="e">
        <f>IF(MATCH($E111,リサーチシート!$A:$A,0),INDEX(リサーチシート!L:L, MATCH($E111,リサーチシート!$A:$A,0), 0),0)</f>
        <v>#N/A</v>
      </c>
      <c r="O111" s="7" t="e">
        <f t="shared" si="2"/>
        <v>#N/A</v>
      </c>
      <c r="P111" s="7">
        <f t="shared" si="3"/>
        <v>0</v>
      </c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9.5" thickBot="1" x14ac:dyDescent="0.45">
      <c r="A112" s="10"/>
      <c r="B112" s="10"/>
      <c r="C112" s="10"/>
      <c r="D112" s="10"/>
      <c r="E112" s="10"/>
      <c r="F112" s="10"/>
      <c r="G112" s="10"/>
      <c r="H112" s="10"/>
      <c r="I112" s="10"/>
      <c r="J112" s="7" t="e">
        <f>IF(MATCH($E112,リサーチシート!$A:$A,0),INDEX(リサーチシート!H:H, MATCH($E112,リサーチシート!$A:$A,0), 0),0)</f>
        <v>#N/A</v>
      </c>
      <c r="K112" s="8" t="e">
        <f>IF(MATCH($E112,リサーチシート!$A:$A,0),INDEX(リサーチシート!I:I, MATCH($E112,リサーチシート!$A:$A,0), 0),0)</f>
        <v>#N/A</v>
      </c>
      <c r="L112" s="7" t="e">
        <f>IF(MATCH($E112,リサーチシート!$A:$A,0),INDEX(リサーチシート!J:J, MATCH($E112,リサーチシート!$A:$A,0), 0),0)</f>
        <v>#N/A</v>
      </c>
      <c r="M112" s="8" t="e">
        <f>IF(MATCH($E112,リサーチシート!$A:$A,0),INDEX(リサーチシート!K:K, MATCH($E112,リサーチシート!$A:$A,0), 0),0)</f>
        <v>#N/A</v>
      </c>
      <c r="N112" s="7" t="e">
        <f>IF(MATCH($E112,リサーチシート!$A:$A,0),INDEX(リサーチシート!L:L, MATCH($E112,リサーチシート!$A:$A,0), 0),0)</f>
        <v>#N/A</v>
      </c>
      <c r="O112" s="7" t="e">
        <f t="shared" si="2"/>
        <v>#N/A</v>
      </c>
      <c r="P112" s="7">
        <f t="shared" si="3"/>
        <v>0</v>
      </c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9.5" thickBot="1" x14ac:dyDescent="0.45">
      <c r="A113" s="10"/>
      <c r="B113" s="10"/>
      <c r="C113" s="10"/>
      <c r="D113" s="10"/>
      <c r="E113" s="10"/>
      <c r="F113" s="10"/>
      <c r="G113" s="10"/>
      <c r="H113" s="10"/>
      <c r="I113" s="10"/>
      <c r="J113" s="7" t="e">
        <f>IF(MATCH($E113,リサーチシート!$A:$A,0),INDEX(リサーチシート!H:H, MATCH($E113,リサーチシート!$A:$A,0), 0),0)</f>
        <v>#N/A</v>
      </c>
      <c r="K113" s="8" t="e">
        <f>IF(MATCH($E113,リサーチシート!$A:$A,0),INDEX(リサーチシート!I:I, MATCH($E113,リサーチシート!$A:$A,0), 0),0)</f>
        <v>#N/A</v>
      </c>
      <c r="L113" s="7" t="e">
        <f>IF(MATCH($E113,リサーチシート!$A:$A,0),INDEX(リサーチシート!J:J, MATCH($E113,リサーチシート!$A:$A,0), 0),0)</f>
        <v>#N/A</v>
      </c>
      <c r="M113" s="8" t="e">
        <f>IF(MATCH($E113,リサーチシート!$A:$A,0),INDEX(リサーチシート!K:K, MATCH($E113,リサーチシート!$A:$A,0), 0),0)</f>
        <v>#N/A</v>
      </c>
      <c r="N113" s="7" t="e">
        <f>IF(MATCH($E113,リサーチシート!$A:$A,0),INDEX(リサーチシート!L:L, MATCH($E113,リサーチシート!$A:$A,0), 0),0)</f>
        <v>#N/A</v>
      </c>
      <c r="O113" s="7" t="e">
        <f t="shared" si="2"/>
        <v>#N/A</v>
      </c>
      <c r="P113" s="7">
        <f t="shared" si="3"/>
        <v>0</v>
      </c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9.5" thickBot="1" x14ac:dyDescent="0.45">
      <c r="A114" s="10"/>
      <c r="B114" s="10"/>
      <c r="C114" s="10"/>
      <c r="D114" s="10"/>
      <c r="E114" s="10"/>
      <c r="F114" s="10"/>
      <c r="G114" s="10"/>
      <c r="H114" s="10"/>
      <c r="I114" s="10"/>
      <c r="J114" s="7" t="e">
        <f>IF(MATCH($E114,リサーチシート!$A:$A,0),INDEX(リサーチシート!H:H, MATCH($E114,リサーチシート!$A:$A,0), 0),0)</f>
        <v>#N/A</v>
      </c>
      <c r="K114" s="8" t="e">
        <f>IF(MATCH($E114,リサーチシート!$A:$A,0),INDEX(リサーチシート!I:I, MATCH($E114,リサーチシート!$A:$A,0), 0),0)</f>
        <v>#N/A</v>
      </c>
      <c r="L114" s="7" t="e">
        <f>IF(MATCH($E114,リサーチシート!$A:$A,0),INDEX(リサーチシート!J:J, MATCH($E114,リサーチシート!$A:$A,0), 0),0)</f>
        <v>#N/A</v>
      </c>
      <c r="M114" s="8" t="e">
        <f>IF(MATCH($E114,リサーチシート!$A:$A,0),INDEX(リサーチシート!K:K, MATCH($E114,リサーチシート!$A:$A,0), 0),0)</f>
        <v>#N/A</v>
      </c>
      <c r="N114" s="7" t="e">
        <f>IF(MATCH($E114,リサーチシート!$A:$A,0),INDEX(リサーチシート!L:L, MATCH($E114,リサーチシート!$A:$A,0), 0),0)</f>
        <v>#N/A</v>
      </c>
      <c r="O114" s="7" t="e">
        <f t="shared" si="2"/>
        <v>#N/A</v>
      </c>
      <c r="P114" s="7">
        <f t="shared" si="3"/>
        <v>0</v>
      </c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9.5" thickBot="1" x14ac:dyDescent="0.45">
      <c r="A115" s="10"/>
      <c r="B115" s="10"/>
      <c r="C115" s="10"/>
      <c r="D115" s="10"/>
      <c r="E115" s="10"/>
      <c r="F115" s="10"/>
      <c r="G115" s="10"/>
      <c r="H115" s="10"/>
      <c r="I115" s="10"/>
      <c r="J115" s="7" t="e">
        <f>IF(MATCH($E115,リサーチシート!$A:$A,0),INDEX(リサーチシート!H:H, MATCH($E115,リサーチシート!$A:$A,0), 0),0)</f>
        <v>#N/A</v>
      </c>
      <c r="K115" s="8" t="e">
        <f>IF(MATCH($E115,リサーチシート!$A:$A,0),INDEX(リサーチシート!I:I, MATCH($E115,リサーチシート!$A:$A,0), 0),0)</f>
        <v>#N/A</v>
      </c>
      <c r="L115" s="7" t="e">
        <f>IF(MATCH($E115,リサーチシート!$A:$A,0),INDEX(リサーチシート!J:J, MATCH($E115,リサーチシート!$A:$A,0), 0),0)</f>
        <v>#N/A</v>
      </c>
      <c r="M115" s="8" t="e">
        <f>IF(MATCH($E115,リサーチシート!$A:$A,0),INDEX(リサーチシート!K:K, MATCH($E115,リサーチシート!$A:$A,0), 0),0)</f>
        <v>#N/A</v>
      </c>
      <c r="N115" s="7" t="e">
        <f>IF(MATCH($E115,リサーチシート!$A:$A,0),INDEX(リサーチシート!L:L, MATCH($E115,リサーチシート!$A:$A,0), 0),0)</f>
        <v>#N/A</v>
      </c>
      <c r="O115" s="7" t="e">
        <f t="shared" si="2"/>
        <v>#N/A</v>
      </c>
      <c r="P115" s="7">
        <f t="shared" si="3"/>
        <v>0</v>
      </c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9.5" thickBot="1" x14ac:dyDescent="0.45">
      <c r="A116" s="10"/>
      <c r="B116" s="10"/>
      <c r="C116" s="10"/>
      <c r="D116" s="10"/>
      <c r="E116" s="10"/>
      <c r="F116" s="10"/>
      <c r="G116" s="10"/>
      <c r="H116" s="10"/>
      <c r="I116" s="10"/>
      <c r="J116" s="7" t="e">
        <f>IF(MATCH($E116,リサーチシート!$A:$A,0),INDEX(リサーチシート!H:H, MATCH($E116,リサーチシート!$A:$A,0), 0),0)</f>
        <v>#N/A</v>
      </c>
      <c r="K116" s="8" t="e">
        <f>IF(MATCH($E116,リサーチシート!$A:$A,0),INDEX(リサーチシート!I:I, MATCH($E116,リサーチシート!$A:$A,0), 0),0)</f>
        <v>#N/A</v>
      </c>
      <c r="L116" s="7" t="e">
        <f>IF(MATCH($E116,リサーチシート!$A:$A,0),INDEX(リサーチシート!J:J, MATCH($E116,リサーチシート!$A:$A,0), 0),0)</f>
        <v>#N/A</v>
      </c>
      <c r="M116" s="8" t="e">
        <f>IF(MATCH($E116,リサーチシート!$A:$A,0),INDEX(リサーチシート!K:K, MATCH($E116,リサーチシート!$A:$A,0), 0),0)</f>
        <v>#N/A</v>
      </c>
      <c r="N116" s="7" t="e">
        <f>IF(MATCH($E116,リサーチシート!$A:$A,0),INDEX(リサーチシート!L:L, MATCH($E116,リサーチシート!$A:$A,0), 0),0)</f>
        <v>#N/A</v>
      </c>
      <c r="O116" s="7" t="e">
        <f t="shared" si="2"/>
        <v>#N/A</v>
      </c>
      <c r="P116" s="7">
        <f t="shared" si="3"/>
        <v>0</v>
      </c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9.5" thickBot="1" x14ac:dyDescent="0.45">
      <c r="A117" s="10"/>
      <c r="B117" s="10"/>
      <c r="C117" s="10"/>
      <c r="D117" s="10"/>
      <c r="E117" s="10"/>
      <c r="F117" s="10"/>
      <c r="G117" s="10"/>
      <c r="H117" s="10"/>
      <c r="I117" s="10"/>
      <c r="J117" s="7" t="e">
        <f>IF(MATCH($E117,リサーチシート!$A:$A,0),INDEX(リサーチシート!H:H, MATCH($E117,リサーチシート!$A:$A,0), 0),0)</f>
        <v>#N/A</v>
      </c>
      <c r="K117" s="8" t="e">
        <f>IF(MATCH($E117,リサーチシート!$A:$A,0),INDEX(リサーチシート!I:I, MATCH($E117,リサーチシート!$A:$A,0), 0),0)</f>
        <v>#N/A</v>
      </c>
      <c r="L117" s="7" t="e">
        <f>IF(MATCH($E117,リサーチシート!$A:$A,0),INDEX(リサーチシート!J:J, MATCH($E117,リサーチシート!$A:$A,0), 0),0)</f>
        <v>#N/A</v>
      </c>
      <c r="M117" s="8" t="e">
        <f>IF(MATCH($E117,リサーチシート!$A:$A,0),INDEX(リサーチシート!K:K, MATCH($E117,リサーチシート!$A:$A,0), 0),0)</f>
        <v>#N/A</v>
      </c>
      <c r="N117" s="7" t="e">
        <f>IF(MATCH($E117,リサーチシート!$A:$A,0),INDEX(リサーチシート!L:L, MATCH($E117,リサーチシート!$A:$A,0), 0),0)</f>
        <v>#N/A</v>
      </c>
      <c r="O117" s="7" t="e">
        <f t="shared" si="2"/>
        <v>#N/A</v>
      </c>
      <c r="P117" s="7">
        <f t="shared" si="3"/>
        <v>0</v>
      </c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9.5" thickBot="1" x14ac:dyDescent="0.45">
      <c r="A118" s="10"/>
      <c r="B118" s="10"/>
      <c r="C118" s="10"/>
      <c r="D118" s="10"/>
      <c r="E118" s="10"/>
      <c r="F118" s="10"/>
      <c r="G118" s="10"/>
      <c r="H118" s="10"/>
      <c r="I118" s="10"/>
      <c r="J118" s="7" t="e">
        <f>IF(MATCH($E118,リサーチシート!$A:$A,0),INDEX(リサーチシート!H:H, MATCH($E118,リサーチシート!$A:$A,0), 0),0)</f>
        <v>#N/A</v>
      </c>
      <c r="K118" s="8" t="e">
        <f>IF(MATCH($E118,リサーチシート!$A:$A,0),INDEX(リサーチシート!I:I, MATCH($E118,リサーチシート!$A:$A,0), 0),0)</f>
        <v>#N/A</v>
      </c>
      <c r="L118" s="7" t="e">
        <f>IF(MATCH($E118,リサーチシート!$A:$A,0),INDEX(リサーチシート!J:J, MATCH($E118,リサーチシート!$A:$A,0), 0),0)</f>
        <v>#N/A</v>
      </c>
      <c r="M118" s="8" t="e">
        <f>IF(MATCH($E118,リサーチシート!$A:$A,0),INDEX(リサーチシート!K:K, MATCH($E118,リサーチシート!$A:$A,0), 0),0)</f>
        <v>#N/A</v>
      </c>
      <c r="N118" s="7" t="e">
        <f>IF(MATCH($E118,リサーチシート!$A:$A,0),INDEX(リサーチシート!L:L, MATCH($E118,リサーチシート!$A:$A,0), 0),0)</f>
        <v>#N/A</v>
      </c>
      <c r="O118" s="7" t="e">
        <f t="shared" si="2"/>
        <v>#N/A</v>
      </c>
      <c r="P118" s="7">
        <f t="shared" si="3"/>
        <v>0</v>
      </c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9.5" thickBot="1" x14ac:dyDescent="0.45">
      <c r="A119" s="10"/>
      <c r="B119" s="10"/>
      <c r="C119" s="10"/>
      <c r="D119" s="10"/>
      <c r="E119" s="10"/>
      <c r="F119" s="10"/>
      <c r="G119" s="10"/>
      <c r="H119" s="10"/>
      <c r="I119" s="10"/>
      <c r="J119" s="7" t="e">
        <f>IF(MATCH($E119,リサーチシート!$A:$A,0),INDEX(リサーチシート!H:H, MATCH($E119,リサーチシート!$A:$A,0), 0),0)</f>
        <v>#N/A</v>
      </c>
      <c r="K119" s="8" t="e">
        <f>IF(MATCH($E119,リサーチシート!$A:$A,0),INDEX(リサーチシート!I:I, MATCH($E119,リサーチシート!$A:$A,0), 0),0)</f>
        <v>#N/A</v>
      </c>
      <c r="L119" s="7" t="e">
        <f>IF(MATCH($E119,リサーチシート!$A:$A,0),INDEX(リサーチシート!J:J, MATCH($E119,リサーチシート!$A:$A,0), 0),0)</f>
        <v>#N/A</v>
      </c>
      <c r="M119" s="8" t="e">
        <f>IF(MATCH($E119,リサーチシート!$A:$A,0),INDEX(リサーチシート!K:K, MATCH($E119,リサーチシート!$A:$A,0), 0),0)</f>
        <v>#N/A</v>
      </c>
      <c r="N119" s="7" t="e">
        <f>IF(MATCH($E119,リサーチシート!$A:$A,0),INDEX(リサーチシート!L:L, MATCH($E119,リサーチシート!$A:$A,0), 0),0)</f>
        <v>#N/A</v>
      </c>
      <c r="O119" s="7" t="e">
        <f t="shared" si="2"/>
        <v>#N/A</v>
      </c>
      <c r="P119" s="7">
        <f t="shared" si="3"/>
        <v>0</v>
      </c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9.5" thickBot="1" x14ac:dyDescent="0.45">
      <c r="A120" s="10"/>
      <c r="B120" s="10"/>
      <c r="C120" s="10"/>
      <c r="D120" s="10"/>
      <c r="E120" s="10"/>
      <c r="F120" s="10"/>
      <c r="G120" s="10"/>
      <c r="H120" s="10"/>
      <c r="I120" s="10"/>
      <c r="J120" s="7" t="e">
        <f>IF(MATCH($E120,リサーチシート!$A:$A,0),INDEX(リサーチシート!H:H, MATCH($E120,リサーチシート!$A:$A,0), 0),0)</f>
        <v>#N/A</v>
      </c>
      <c r="K120" s="8" t="e">
        <f>IF(MATCH($E120,リサーチシート!$A:$A,0),INDEX(リサーチシート!I:I, MATCH($E120,リサーチシート!$A:$A,0), 0),0)</f>
        <v>#N/A</v>
      </c>
      <c r="L120" s="7" t="e">
        <f>IF(MATCH($E120,リサーチシート!$A:$A,0),INDEX(リサーチシート!J:J, MATCH($E120,リサーチシート!$A:$A,0), 0),0)</f>
        <v>#N/A</v>
      </c>
      <c r="M120" s="8" t="e">
        <f>IF(MATCH($E120,リサーチシート!$A:$A,0),INDEX(リサーチシート!K:K, MATCH($E120,リサーチシート!$A:$A,0), 0),0)</f>
        <v>#N/A</v>
      </c>
      <c r="N120" s="7" t="e">
        <f>IF(MATCH($E120,リサーチシート!$A:$A,0),INDEX(リサーチシート!L:L, MATCH($E120,リサーチシート!$A:$A,0), 0),0)</f>
        <v>#N/A</v>
      </c>
      <c r="O120" s="7" t="e">
        <f t="shared" si="2"/>
        <v>#N/A</v>
      </c>
      <c r="P120" s="7">
        <f t="shared" si="3"/>
        <v>0</v>
      </c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9.5" thickBot="1" x14ac:dyDescent="0.45">
      <c r="A121" s="10"/>
      <c r="B121" s="10"/>
      <c r="C121" s="10"/>
      <c r="D121" s="10"/>
      <c r="E121" s="10"/>
      <c r="F121" s="10"/>
      <c r="G121" s="10"/>
      <c r="H121" s="10"/>
      <c r="I121" s="10"/>
      <c r="J121" s="7" t="e">
        <f>IF(MATCH($E121,リサーチシート!$A:$A,0),INDEX(リサーチシート!H:H, MATCH($E121,リサーチシート!$A:$A,0), 0),0)</f>
        <v>#N/A</v>
      </c>
      <c r="K121" s="8" t="e">
        <f>IF(MATCH($E121,リサーチシート!$A:$A,0),INDEX(リサーチシート!I:I, MATCH($E121,リサーチシート!$A:$A,0), 0),0)</f>
        <v>#N/A</v>
      </c>
      <c r="L121" s="7" t="e">
        <f>IF(MATCH($E121,リサーチシート!$A:$A,0),INDEX(リサーチシート!J:J, MATCH($E121,リサーチシート!$A:$A,0), 0),0)</f>
        <v>#N/A</v>
      </c>
      <c r="M121" s="8" t="e">
        <f>IF(MATCH($E121,リサーチシート!$A:$A,0),INDEX(リサーチシート!K:K, MATCH($E121,リサーチシート!$A:$A,0), 0),0)</f>
        <v>#N/A</v>
      </c>
      <c r="N121" s="7" t="e">
        <f>IF(MATCH($E121,リサーチシート!$A:$A,0),INDEX(リサーチシート!L:L, MATCH($E121,リサーチシート!$A:$A,0), 0),0)</f>
        <v>#N/A</v>
      </c>
      <c r="O121" s="7" t="e">
        <f t="shared" si="2"/>
        <v>#N/A</v>
      </c>
      <c r="P121" s="7">
        <f t="shared" si="3"/>
        <v>0</v>
      </c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9.5" thickBot="1" x14ac:dyDescent="0.45">
      <c r="A122" s="10"/>
      <c r="B122" s="10"/>
      <c r="C122" s="10"/>
      <c r="D122" s="10"/>
      <c r="E122" s="10"/>
      <c r="F122" s="10"/>
      <c r="G122" s="10"/>
      <c r="H122" s="10"/>
      <c r="I122" s="10"/>
      <c r="J122" s="7" t="e">
        <f>IF(MATCH($E122,リサーチシート!$A:$A,0),INDEX(リサーチシート!H:H, MATCH($E122,リサーチシート!$A:$A,0), 0),0)</f>
        <v>#N/A</v>
      </c>
      <c r="K122" s="8" t="e">
        <f>IF(MATCH($E122,リサーチシート!$A:$A,0),INDEX(リサーチシート!I:I, MATCH($E122,リサーチシート!$A:$A,0), 0),0)</f>
        <v>#N/A</v>
      </c>
      <c r="L122" s="7" t="e">
        <f>IF(MATCH($E122,リサーチシート!$A:$A,0),INDEX(リサーチシート!J:J, MATCH($E122,リサーチシート!$A:$A,0), 0),0)</f>
        <v>#N/A</v>
      </c>
      <c r="M122" s="8" t="e">
        <f>IF(MATCH($E122,リサーチシート!$A:$A,0),INDEX(リサーチシート!K:K, MATCH($E122,リサーチシート!$A:$A,0), 0),0)</f>
        <v>#N/A</v>
      </c>
      <c r="N122" s="7" t="e">
        <f>IF(MATCH($E122,リサーチシート!$A:$A,0),INDEX(リサーチシート!L:L, MATCH($E122,リサーチシート!$A:$A,0), 0),0)</f>
        <v>#N/A</v>
      </c>
      <c r="O122" s="7" t="e">
        <f t="shared" si="2"/>
        <v>#N/A</v>
      </c>
      <c r="P122" s="7">
        <f t="shared" si="3"/>
        <v>0</v>
      </c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9.5" thickBot="1" x14ac:dyDescent="0.45">
      <c r="A123" s="10"/>
      <c r="B123" s="10"/>
      <c r="C123" s="10"/>
      <c r="D123" s="10"/>
      <c r="E123" s="10"/>
      <c r="F123" s="10"/>
      <c r="G123" s="10"/>
      <c r="H123" s="10"/>
      <c r="I123" s="10"/>
      <c r="J123" s="7" t="e">
        <f>IF(MATCH($E123,リサーチシート!$A:$A,0),INDEX(リサーチシート!H:H, MATCH($E123,リサーチシート!$A:$A,0), 0),0)</f>
        <v>#N/A</v>
      </c>
      <c r="K123" s="8" t="e">
        <f>IF(MATCH($E123,リサーチシート!$A:$A,0),INDEX(リサーチシート!I:I, MATCH($E123,リサーチシート!$A:$A,0), 0),0)</f>
        <v>#N/A</v>
      </c>
      <c r="L123" s="7" t="e">
        <f>IF(MATCH($E123,リサーチシート!$A:$A,0),INDEX(リサーチシート!J:J, MATCH($E123,リサーチシート!$A:$A,0), 0),0)</f>
        <v>#N/A</v>
      </c>
      <c r="M123" s="8" t="e">
        <f>IF(MATCH($E123,リサーチシート!$A:$A,0),INDEX(リサーチシート!K:K, MATCH($E123,リサーチシート!$A:$A,0), 0),0)</f>
        <v>#N/A</v>
      </c>
      <c r="N123" s="7" t="e">
        <f>IF(MATCH($E123,リサーチシート!$A:$A,0),INDEX(リサーチシート!L:L, MATCH($E123,リサーチシート!$A:$A,0), 0),0)</f>
        <v>#N/A</v>
      </c>
      <c r="O123" s="7" t="e">
        <f t="shared" si="2"/>
        <v>#N/A</v>
      </c>
      <c r="P123" s="7">
        <f t="shared" si="3"/>
        <v>0</v>
      </c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9.5" thickBot="1" x14ac:dyDescent="0.45">
      <c r="A124" s="10"/>
      <c r="B124" s="10"/>
      <c r="C124" s="10"/>
      <c r="D124" s="10"/>
      <c r="E124" s="10"/>
      <c r="F124" s="10"/>
      <c r="G124" s="10"/>
      <c r="H124" s="10"/>
      <c r="I124" s="10"/>
      <c r="J124" s="7" t="e">
        <f>IF(MATCH($E124,リサーチシート!$A:$A,0),INDEX(リサーチシート!H:H, MATCH($E124,リサーチシート!$A:$A,0), 0),0)</f>
        <v>#N/A</v>
      </c>
      <c r="K124" s="8" t="e">
        <f>IF(MATCH($E124,リサーチシート!$A:$A,0),INDEX(リサーチシート!I:I, MATCH($E124,リサーチシート!$A:$A,0), 0),0)</f>
        <v>#N/A</v>
      </c>
      <c r="L124" s="7" t="e">
        <f>IF(MATCH($E124,リサーチシート!$A:$A,0),INDEX(リサーチシート!J:J, MATCH($E124,リサーチシート!$A:$A,0), 0),0)</f>
        <v>#N/A</v>
      </c>
      <c r="M124" s="8" t="e">
        <f>IF(MATCH($E124,リサーチシート!$A:$A,0),INDEX(リサーチシート!K:K, MATCH($E124,リサーチシート!$A:$A,0), 0),0)</f>
        <v>#N/A</v>
      </c>
      <c r="N124" s="7" t="e">
        <f>IF(MATCH($E124,リサーチシート!$A:$A,0),INDEX(リサーチシート!L:L, MATCH($E124,リサーチシート!$A:$A,0), 0),0)</f>
        <v>#N/A</v>
      </c>
      <c r="O124" s="7" t="e">
        <f t="shared" si="2"/>
        <v>#N/A</v>
      </c>
      <c r="P124" s="7">
        <f t="shared" si="3"/>
        <v>0</v>
      </c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9.5" thickBot="1" x14ac:dyDescent="0.45">
      <c r="A125" s="10"/>
      <c r="B125" s="10"/>
      <c r="C125" s="10"/>
      <c r="D125" s="10"/>
      <c r="E125" s="10"/>
      <c r="F125" s="10"/>
      <c r="G125" s="10"/>
      <c r="H125" s="10"/>
      <c r="I125" s="10"/>
      <c r="J125" s="7" t="e">
        <f>IF(MATCH($E125,リサーチシート!$A:$A,0),INDEX(リサーチシート!H:H, MATCH($E125,リサーチシート!$A:$A,0), 0),0)</f>
        <v>#N/A</v>
      </c>
      <c r="K125" s="8" t="e">
        <f>IF(MATCH($E125,リサーチシート!$A:$A,0),INDEX(リサーチシート!I:I, MATCH($E125,リサーチシート!$A:$A,0), 0),0)</f>
        <v>#N/A</v>
      </c>
      <c r="L125" s="7" t="e">
        <f>IF(MATCH($E125,リサーチシート!$A:$A,0),INDEX(リサーチシート!J:J, MATCH($E125,リサーチシート!$A:$A,0), 0),0)</f>
        <v>#N/A</v>
      </c>
      <c r="M125" s="8" t="e">
        <f>IF(MATCH($E125,リサーチシート!$A:$A,0),INDEX(リサーチシート!K:K, MATCH($E125,リサーチシート!$A:$A,0), 0),0)</f>
        <v>#N/A</v>
      </c>
      <c r="N125" s="7" t="e">
        <f>IF(MATCH($E125,リサーチシート!$A:$A,0),INDEX(リサーチシート!L:L, MATCH($E125,リサーチシート!$A:$A,0), 0),0)</f>
        <v>#N/A</v>
      </c>
      <c r="O125" s="7" t="e">
        <f t="shared" si="2"/>
        <v>#N/A</v>
      </c>
      <c r="P125" s="7">
        <f t="shared" si="3"/>
        <v>0</v>
      </c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9.5" thickBot="1" x14ac:dyDescent="0.45">
      <c r="A126" s="10"/>
      <c r="B126" s="10"/>
      <c r="C126" s="10"/>
      <c r="D126" s="10"/>
      <c r="E126" s="10"/>
      <c r="F126" s="10"/>
      <c r="G126" s="10"/>
      <c r="H126" s="10"/>
      <c r="I126" s="10"/>
      <c r="J126" s="7" t="e">
        <f>IF(MATCH($E126,リサーチシート!$A:$A,0),INDEX(リサーチシート!H:H, MATCH($E126,リサーチシート!$A:$A,0), 0),0)</f>
        <v>#N/A</v>
      </c>
      <c r="K126" s="8" t="e">
        <f>IF(MATCH($E126,リサーチシート!$A:$A,0),INDEX(リサーチシート!I:I, MATCH($E126,リサーチシート!$A:$A,0), 0),0)</f>
        <v>#N/A</v>
      </c>
      <c r="L126" s="7" t="e">
        <f>IF(MATCH($E126,リサーチシート!$A:$A,0),INDEX(リサーチシート!J:J, MATCH($E126,リサーチシート!$A:$A,0), 0),0)</f>
        <v>#N/A</v>
      </c>
      <c r="M126" s="8" t="e">
        <f>IF(MATCH($E126,リサーチシート!$A:$A,0),INDEX(リサーチシート!K:K, MATCH($E126,リサーチシート!$A:$A,0), 0),0)</f>
        <v>#N/A</v>
      </c>
      <c r="N126" s="7" t="e">
        <f>IF(MATCH($E126,リサーチシート!$A:$A,0),INDEX(リサーチシート!L:L, MATCH($E126,リサーチシート!$A:$A,0), 0),0)</f>
        <v>#N/A</v>
      </c>
      <c r="O126" s="7" t="e">
        <f t="shared" si="2"/>
        <v>#N/A</v>
      </c>
      <c r="P126" s="7">
        <f t="shared" si="3"/>
        <v>0</v>
      </c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9.5" thickBot="1" x14ac:dyDescent="0.45">
      <c r="A127" s="10"/>
      <c r="B127" s="10"/>
      <c r="C127" s="10"/>
      <c r="D127" s="10"/>
      <c r="E127" s="10"/>
      <c r="F127" s="10"/>
      <c r="G127" s="10"/>
      <c r="H127" s="10"/>
      <c r="I127" s="10"/>
      <c r="J127" s="7" t="e">
        <f>IF(MATCH($E127,リサーチシート!$A:$A,0),INDEX(リサーチシート!H:H, MATCH($E127,リサーチシート!$A:$A,0), 0),0)</f>
        <v>#N/A</v>
      </c>
      <c r="K127" s="8" t="e">
        <f>IF(MATCH($E127,リサーチシート!$A:$A,0),INDEX(リサーチシート!I:I, MATCH($E127,リサーチシート!$A:$A,0), 0),0)</f>
        <v>#N/A</v>
      </c>
      <c r="L127" s="7" t="e">
        <f>IF(MATCH($E127,リサーチシート!$A:$A,0),INDEX(リサーチシート!J:J, MATCH($E127,リサーチシート!$A:$A,0), 0),0)</f>
        <v>#N/A</v>
      </c>
      <c r="M127" s="8" t="e">
        <f>IF(MATCH($E127,リサーチシート!$A:$A,0),INDEX(リサーチシート!K:K, MATCH($E127,リサーチシート!$A:$A,0), 0),0)</f>
        <v>#N/A</v>
      </c>
      <c r="N127" s="7" t="e">
        <f>IF(MATCH($E127,リサーチシート!$A:$A,0),INDEX(リサーチシート!L:L, MATCH($E127,リサーチシート!$A:$A,0), 0),0)</f>
        <v>#N/A</v>
      </c>
      <c r="O127" s="7" t="e">
        <f t="shared" si="2"/>
        <v>#N/A</v>
      </c>
      <c r="P127" s="7">
        <f t="shared" si="3"/>
        <v>0</v>
      </c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9.5" thickBot="1" x14ac:dyDescent="0.45">
      <c r="A128" s="10"/>
      <c r="B128" s="10"/>
      <c r="C128" s="10"/>
      <c r="D128" s="10"/>
      <c r="E128" s="10"/>
      <c r="F128" s="10"/>
      <c r="G128" s="10"/>
      <c r="H128" s="10"/>
      <c r="I128" s="10"/>
      <c r="J128" s="7" t="e">
        <f>IF(MATCH($E128,リサーチシート!$A:$A,0),INDEX(リサーチシート!H:H, MATCH($E128,リサーチシート!$A:$A,0), 0),0)</f>
        <v>#N/A</v>
      </c>
      <c r="K128" s="8" t="e">
        <f>IF(MATCH($E128,リサーチシート!$A:$A,0),INDEX(リサーチシート!I:I, MATCH($E128,リサーチシート!$A:$A,0), 0),0)</f>
        <v>#N/A</v>
      </c>
      <c r="L128" s="7" t="e">
        <f>IF(MATCH($E128,リサーチシート!$A:$A,0),INDEX(リサーチシート!J:J, MATCH($E128,リサーチシート!$A:$A,0), 0),0)</f>
        <v>#N/A</v>
      </c>
      <c r="M128" s="8" t="e">
        <f>IF(MATCH($E128,リサーチシート!$A:$A,0),INDEX(リサーチシート!K:K, MATCH($E128,リサーチシート!$A:$A,0), 0),0)</f>
        <v>#N/A</v>
      </c>
      <c r="N128" s="7" t="e">
        <f>IF(MATCH($E128,リサーチシート!$A:$A,0),INDEX(リサーチシート!L:L, MATCH($E128,リサーチシート!$A:$A,0), 0),0)</f>
        <v>#N/A</v>
      </c>
      <c r="O128" s="7" t="e">
        <f t="shared" si="2"/>
        <v>#N/A</v>
      </c>
      <c r="P128" s="7">
        <f t="shared" si="3"/>
        <v>0</v>
      </c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9.5" thickBot="1" x14ac:dyDescent="0.45">
      <c r="A129" s="10"/>
      <c r="B129" s="10"/>
      <c r="C129" s="10"/>
      <c r="D129" s="10"/>
      <c r="E129" s="10"/>
      <c r="F129" s="10"/>
      <c r="G129" s="10"/>
      <c r="H129" s="10"/>
      <c r="I129" s="10"/>
      <c r="J129" s="7" t="e">
        <f>IF(MATCH($E129,リサーチシート!$A:$A,0),INDEX(リサーチシート!H:H, MATCH($E129,リサーチシート!$A:$A,0), 0),0)</f>
        <v>#N/A</v>
      </c>
      <c r="K129" s="8" t="e">
        <f>IF(MATCH($E129,リサーチシート!$A:$A,0),INDEX(リサーチシート!I:I, MATCH($E129,リサーチシート!$A:$A,0), 0),0)</f>
        <v>#N/A</v>
      </c>
      <c r="L129" s="7" t="e">
        <f>IF(MATCH($E129,リサーチシート!$A:$A,0),INDEX(リサーチシート!J:J, MATCH($E129,リサーチシート!$A:$A,0), 0),0)</f>
        <v>#N/A</v>
      </c>
      <c r="M129" s="8" t="e">
        <f>IF(MATCH($E129,リサーチシート!$A:$A,0),INDEX(リサーチシート!K:K, MATCH($E129,リサーチシート!$A:$A,0), 0),0)</f>
        <v>#N/A</v>
      </c>
      <c r="N129" s="7" t="e">
        <f>IF(MATCH($E129,リサーチシート!$A:$A,0),INDEX(リサーチシート!L:L, MATCH($E129,リサーチシート!$A:$A,0), 0),0)</f>
        <v>#N/A</v>
      </c>
      <c r="O129" s="7" t="e">
        <f t="shared" si="2"/>
        <v>#N/A</v>
      </c>
      <c r="P129" s="7">
        <f t="shared" si="3"/>
        <v>0</v>
      </c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9.5" thickBot="1" x14ac:dyDescent="0.45">
      <c r="A130" s="10"/>
      <c r="B130" s="10"/>
      <c r="C130" s="10"/>
      <c r="D130" s="10"/>
      <c r="E130" s="10"/>
      <c r="F130" s="10"/>
      <c r="G130" s="10"/>
      <c r="H130" s="10"/>
      <c r="I130" s="10"/>
      <c r="J130" s="7" t="e">
        <f>IF(MATCH($E130,リサーチシート!$A:$A,0),INDEX(リサーチシート!H:H, MATCH($E130,リサーチシート!$A:$A,0), 0),0)</f>
        <v>#N/A</v>
      </c>
      <c r="K130" s="8" t="e">
        <f>IF(MATCH($E130,リサーチシート!$A:$A,0),INDEX(リサーチシート!I:I, MATCH($E130,リサーチシート!$A:$A,0), 0),0)</f>
        <v>#N/A</v>
      </c>
      <c r="L130" s="7" t="e">
        <f>IF(MATCH($E130,リサーチシート!$A:$A,0),INDEX(リサーチシート!J:J, MATCH($E130,リサーチシート!$A:$A,0), 0),0)</f>
        <v>#N/A</v>
      </c>
      <c r="M130" s="8" t="e">
        <f>IF(MATCH($E130,リサーチシート!$A:$A,0),INDEX(リサーチシート!K:K, MATCH($E130,リサーチシート!$A:$A,0), 0),0)</f>
        <v>#N/A</v>
      </c>
      <c r="N130" s="7" t="e">
        <f>IF(MATCH($E130,リサーチシート!$A:$A,0),INDEX(リサーチシート!L:L, MATCH($E130,リサーチシート!$A:$A,0), 0),0)</f>
        <v>#N/A</v>
      </c>
      <c r="O130" s="7" t="e">
        <f t="shared" si="2"/>
        <v>#N/A</v>
      </c>
      <c r="P130" s="7">
        <f t="shared" si="3"/>
        <v>0</v>
      </c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9.5" thickBot="1" x14ac:dyDescent="0.45">
      <c r="A131" s="10"/>
      <c r="B131" s="10"/>
      <c r="C131" s="10"/>
      <c r="D131" s="10"/>
      <c r="E131" s="10"/>
      <c r="F131" s="10"/>
      <c r="G131" s="10"/>
      <c r="H131" s="10"/>
      <c r="I131" s="10"/>
      <c r="J131" s="7" t="e">
        <f>IF(MATCH($E131,リサーチシート!$A:$A,0),INDEX(リサーチシート!H:H, MATCH($E131,リサーチシート!$A:$A,0), 0),0)</f>
        <v>#N/A</v>
      </c>
      <c r="K131" s="8" t="e">
        <f>IF(MATCH($E131,リサーチシート!$A:$A,0),INDEX(リサーチシート!I:I, MATCH($E131,リサーチシート!$A:$A,0), 0),0)</f>
        <v>#N/A</v>
      </c>
      <c r="L131" s="7" t="e">
        <f>IF(MATCH($E131,リサーチシート!$A:$A,0),INDEX(リサーチシート!J:J, MATCH($E131,リサーチシート!$A:$A,0), 0),0)</f>
        <v>#N/A</v>
      </c>
      <c r="M131" s="8" t="e">
        <f>IF(MATCH($E131,リサーチシート!$A:$A,0),INDEX(リサーチシート!K:K, MATCH($E131,リサーチシート!$A:$A,0), 0),0)</f>
        <v>#N/A</v>
      </c>
      <c r="N131" s="7" t="e">
        <f>IF(MATCH($E131,リサーチシート!$A:$A,0),INDEX(リサーチシート!L:L, MATCH($E131,リサーチシート!$A:$A,0), 0),0)</f>
        <v>#N/A</v>
      </c>
      <c r="O131" s="7" t="e">
        <f t="shared" ref="O131:O167" si="4">(I131-J131)+J131*K131+L131*M131-N131</f>
        <v>#N/A</v>
      </c>
      <c r="P131" s="7">
        <f t="shared" ref="P131:P167" si="5">D131*I131</f>
        <v>0</v>
      </c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9.5" thickBot="1" x14ac:dyDescent="0.45">
      <c r="A132" s="10"/>
      <c r="B132" s="10"/>
      <c r="C132" s="10"/>
      <c r="D132" s="10"/>
      <c r="E132" s="10"/>
      <c r="F132" s="10"/>
      <c r="G132" s="10"/>
      <c r="H132" s="10"/>
      <c r="I132" s="10"/>
      <c r="J132" s="7" t="e">
        <f>IF(MATCH($E132,リサーチシート!$A:$A,0),INDEX(リサーチシート!H:H, MATCH($E132,リサーチシート!$A:$A,0), 0),0)</f>
        <v>#N/A</v>
      </c>
      <c r="K132" s="8" t="e">
        <f>IF(MATCH($E132,リサーチシート!$A:$A,0),INDEX(リサーチシート!I:I, MATCH($E132,リサーチシート!$A:$A,0), 0),0)</f>
        <v>#N/A</v>
      </c>
      <c r="L132" s="7" t="e">
        <f>IF(MATCH($E132,リサーチシート!$A:$A,0),INDEX(リサーチシート!J:J, MATCH($E132,リサーチシート!$A:$A,0), 0),0)</f>
        <v>#N/A</v>
      </c>
      <c r="M132" s="8" t="e">
        <f>IF(MATCH($E132,リサーチシート!$A:$A,0),INDEX(リサーチシート!K:K, MATCH($E132,リサーチシート!$A:$A,0), 0),0)</f>
        <v>#N/A</v>
      </c>
      <c r="N132" s="7" t="e">
        <f>IF(MATCH($E132,リサーチシート!$A:$A,0),INDEX(リサーチシート!L:L, MATCH($E132,リサーチシート!$A:$A,0), 0),0)</f>
        <v>#N/A</v>
      </c>
      <c r="O132" s="7" t="e">
        <f t="shared" si="4"/>
        <v>#N/A</v>
      </c>
      <c r="P132" s="7">
        <f t="shared" si="5"/>
        <v>0</v>
      </c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9.5" thickBot="1" x14ac:dyDescent="0.45">
      <c r="A133" s="10"/>
      <c r="B133" s="10"/>
      <c r="C133" s="10"/>
      <c r="D133" s="10"/>
      <c r="E133" s="10"/>
      <c r="F133" s="10"/>
      <c r="G133" s="10"/>
      <c r="H133" s="10"/>
      <c r="I133" s="10"/>
      <c r="J133" s="7" t="e">
        <f>IF(MATCH($E133,リサーチシート!$A:$A,0),INDEX(リサーチシート!H:H, MATCH($E133,リサーチシート!$A:$A,0), 0),0)</f>
        <v>#N/A</v>
      </c>
      <c r="K133" s="8" t="e">
        <f>IF(MATCH($E133,リサーチシート!$A:$A,0),INDEX(リサーチシート!I:I, MATCH($E133,リサーチシート!$A:$A,0), 0),0)</f>
        <v>#N/A</v>
      </c>
      <c r="L133" s="7" t="e">
        <f>IF(MATCH($E133,リサーチシート!$A:$A,0),INDEX(リサーチシート!J:J, MATCH($E133,リサーチシート!$A:$A,0), 0),0)</f>
        <v>#N/A</v>
      </c>
      <c r="M133" s="8" t="e">
        <f>IF(MATCH($E133,リサーチシート!$A:$A,0),INDEX(リサーチシート!K:K, MATCH($E133,リサーチシート!$A:$A,0), 0),0)</f>
        <v>#N/A</v>
      </c>
      <c r="N133" s="7" t="e">
        <f>IF(MATCH($E133,リサーチシート!$A:$A,0),INDEX(リサーチシート!L:L, MATCH($E133,リサーチシート!$A:$A,0), 0),0)</f>
        <v>#N/A</v>
      </c>
      <c r="O133" s="7" t="e">
        <f t="shared" si="4"/>
        <v>#N/A</v>
      </c>
      <c r="P133" s="7">
        <f t="shared" si="5"/>
        <v>0</v>
      </c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9.5" thickBot="1" x14ac:dyDescent="0.45">
      <c r="A134" s="10"/>
      <c r="B134" s="10"/>
      <c r="C134" s="10"/>
      <c r="D134" s="10"/>
      <c r="E134" s="10"/>
      <c r="F134" s="10"/>
      <c r="G134" s="10"/>
      <c r="H134" s="10"/>
      <c r="I134" s="10"/>
      <c r="J134" s="7" t="e">
        <f>IF(MATCH($E134,リサーチシート!$A:$A,0),INDEX(リサーチシート!H:H, MATCH($E134,リサーチシート!$A:$A,0), 0),0)</f>
        <v>#N/A</v>
      </c>
      <c r="K134" s="8" t="e">
        <f>IF(MATCH($E134,リサーチシート!$A:$A,0),INDEX(リサーチシート!I:I, MATCH($E134,リサーチシート!$A:$A,0), 0),0)</f>
        <v>#N/A</v>
      </c>
      <c r="L134" s="7" t="e">
        <f>IF(MATCH($E134,リサーチシート!$A:$A,0),INDEX(リサーチシート!J:J, MATCH($E134,リサーチシート!$A:$A,0), 0),0)</f>
        <v>#N/A</v>
      </c>
      <c r="M134" s="8" t="e">
        <f>IF(MATCH($E134,リサーチシート!$A:$A,0),INDEX(リサーチシート!K:K, MATCH($E134,リサーチシート!$A:$A,0), 0),0)</f>
        <v>#N/A</v>
      </c>
      <c r="N134" s="7" t="e">
        <f>IF(MATCH($E134,リサーチシート!$A:$A,0),INDEX(リサーチシート!L:L, MATCH($E134,リサーチシート!$A:$A,0), 0),0)</f>
        <v>#N/A</v>
      </c>
      <c r="O134" s="7" t="e">
        <f t="shared" si="4"/>
        <v>#N/A</v>
      </c>
      <c r="P134" s="7">
        <f t="shared" si="5"/>
        <v>0</v>
      </c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9.5" thickBot="1" x14ac:dyDescent="0.45">
      <c r="A135" s="10"/>
      <c r="B135" s="10"/>
      <c r="C135" s="10"/>
      <c r="D135" s="10"/>
      <c r="E135" s="10"/>
      <c r="F135" s="10"/>
      <c r="G135" s="10"/>
      <c r="H135" s="10"/>
      <c r="I135" s="10"/>
      <c r="J135" s="7" t="e">
        <f>IF(MATCH($E135,リサーチシート!$A:$A,0),INDEX(リサーチシート!H:H, MATCH($E135,リサーチシート!$A:$A,0), 0),0)</f>
        <v>#N/A</v>
      </c>
      <c r="K135" s="8" t="e">
        <f>IF(MATCH($E135,リサーチシート!$A:$A,0),INDEX(リサーチシート!I:I, MATCH($E135,リサーチシート!$A:$A,0), 0),0)</f>
        <v>#N/A</v>
      </c>
      <c r="L135" s="7" t="e">
        <f>IF(MATCH($E135,リサーチシート!$A:$A,0),INDEX(リサーチシート!J:J, MATCH($E135,リサーチシート!$A:$A,0), 0),0)</f>
        <v>#N/A</v>
      </c>
      <c r="M135" s="8" t="e">
        <f>IF(MATCH($E135,リサーチシート!$A:$A,0),INDEX(リサーチシート!K:K, MATCH($E135,リサーチシート!$A:$A,0), 0),0)</f>
        <v>#N/A</v>
      </c>
      <c r="N135" s="7" t="e">
        <f>IF(MATCH($E135,リサーチシート!$A:$A,0),INDEX(リサーチシート!L:L, MATCH($E135,リサーチシート!$A:$A,0), 0),0)</f>
        <v>#N/A</v>
      </c>
      <c r="O135" s="7" t="e">
        <f t="shared" si="4"/>
        <v>#N/A</v>
      </c>
      <c r="P135" s="7">
        <f t="shared" si="5"/>
        <v>0</v>
      </c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9.5" thickBot="1" x14ac:dyDescent="0.45">
      <c r="A136" s="10"/>
      <c r="B136" s="10"/>
      <c r="C136" s="10"/>
      <c r="D136" s="10"/>
      <c r="E136" s="10"/>
      <c r="F136" s="10"/>
      <c r="G136" s="10"/>
      <c r="H136" s="10"/>
      <c r="I136" s="10"/>
      <c r="J136" s="7" t="e">
        <f>IF(MATCH($E136,リサーチシート!$A:$A,0),INDEX(リサーチシート!H:H, MATCH($E136,リサーチシート!$A:$A,0), 0),0)</f>
        <v>#N/A</v>
      </c>
      <c r="K136" s="8" t="e">
        <f>IF(MATCH($E136,リサーチシート!$A:$A,0),INDEX(リサーチシート!I:I, MATCH($E136,リサーチシート!$A:$A,0), 0),0)</f>
        <v>#N/A</v>
      </c>
      <c r="L136" s="7" t="e">
        <f>IF(MATCH($E136,リサーチシート!$A:$A,0),INDEX(リサーチシート!J:J, MATCH($E136,リサーチシート!$A:$A,0), 0),0)</f>
        <v>#N/A</v>
      </c>
      <c r="M136" s="8" t="e">
        <f>IF(MATCH($E136,リサーチシート!$A:$A,0),INDEX(リサーチシート!K:K, MATCH($E136,リサーチシート!$A:$A,0), 0),0)</f>
        <v>#N/A</v>
      </c>
      <c r="N136" s="7" t="e">
        <f>IF(MATCH($E136,リサーチシート!$A:$A,0),INDEX(リサーチシート!L:L, MATCH($E136,リサーチシート!$A:$A,0), 0),0)</f>
        <v>#N/A</v>
      </c>
      <c r="O136" s="7" t="e">
        <f t="shared" si="4"/>
        <v>#N/A</v>
      </c>
      <c r="P136" s="7">
        <f t="shared" si="5"/>
        <v>0</v>
      </c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9.5" thickBot="1" x14ac:dyDescent="0.45">
      <c r="A137" s="10"/>
      <c r="B137" s="10"/>
      <c r="C137" s="10"/>
      <c r="D137" s="10"/>
      <c r="E137" s="10"/>
      <c r="F137" s="10"/>
      <c r="G137" s="10"/>
      <c r="H137" s="10"/>
      <c r="I137" s="10"/>
      <c r="J137" s="7" t="e">
        <f>IF(MATCH($E137,リサーチシート!$A:$A,0),INDEX(リサーチシート!H:H, MATCH($E137,リサーチシート!$A:$A,0), 0),0)</f>
        <v>#N/A</v>
      </c>
      <c r="K137" s="8" t="e">
        <f>IF(MATCH($E137,リサーチシート!$A:$A,0),INDEX(リサーチシート!I:I, MATCH($E137,リサーチシート!$A:$A,0), 0),0)</f>
        <v>#N/A</v>
      </c>
      <c r="L137" s="7" t="e">
        <f>IF(MATCH($E137,リサーチシート!$A:$A,0),INDEX(リサーチシート!J:J, MATCH($E137,リサーチシート!$A:$A,0), 0),0)</f>
        <v>#N/A</v>
      </c>
      <c r="M137" s="8" t="e">
        <f>IF(MATCH($E137,リサーチシート!$A:$A,0),INDEX(リサーチシート!K:K, MATCH($E137,リサーチシート!$A:$A,0), 0),0)</f>
        <v>#N/A</v>
      </c>
      <c r="N137" s="7" t="e">
        <f>IF(MATCH($E137,リサーチシート!$A:$A,0),INDEX(リサーチシート!L:L, MATCH($E137,リサーチシート!$A:$A,0), 0),0)</f>
        <v>#N/A</v>
      </c>
      <c r="O137" s="7" t="e">
        <f t="shared" si="4"/>
        <v>#N/A</v>
      </c>
      <c r="P137" s="7">
        <f t="shared" si="5"/>
        <v>0</v>
      </c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9.5" thickBot="1" x14ac:dyDescent="0.45">
      <c r="A138" s="10"/>
      <c r="B138" s="10"/>
      <c r="C138" s="10"/>
      <c r="D138" s="10"/>
      <c r="E138" s="10"/>
      <c r="F138" s="10"/>
      <c r="G138" s="10"/>
      <c r="H138" s="10"/>
      <c r="I138" s="10"/>
      <c r="J138" s="7" t="e">
        <f>IF(MATCH($E138,リサーチシート!$A:$A,0),INDEX(リサーチシート!H:H, MATCH($E138,リサーチシート!$A:$A,0), 0),0)</f>
        <v>#N/A</v>
      </c>
      <c r="K138" s="8" t="e">
        <f>IF(MATCH($E138,リサーチシート!$A:$A,0),INDEX(リサーチシート!I:I, MATCH($E138,リサーチシート!$A:$A,0), 0),0)</f>
        <v>#N/A</v>
      </c>
      <c r="L138" s="7" t="e">
        <f>IF(MATCH($E138,リサーチシート!$A:$A,0),INDEX(リサーチシート!J:J, MATCH($E138,リサーチシート!$A:$A,0), 0),0)</f>
        <v>#N/A</v>
      </c>
      <c r="M138" s="8" t="e">
        <f>IF(MATCH($E138,リサーチシート!$A:$A,0),INDEX(リサーチシート!K:K, MATCH($E138,リサーチシート!$A:$A,0), 0),0)</f>
        <v>#N/A</v>
      </c>
      <c r="N138" s="7" t="e">
        <f>IF(MATCH($E138,リサーチシート!$A:$A,0),INDEX(リサーチシート!L:L, MATCH($E138,リサーチシート!$A:$A,0), 0),0)</f>
        <v>#N/A</v>
      </c>
      <c r="O138" s="7" t="e">
        <f t="shared" si="4"/>
        <v>#N/A</v>
      </c>
      <c r="P138" s="7">
        <f t="shared" si="5"/>
        <v>0</v>
      </c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9.5" thickBot="1" x14ac:dyDescent="0.45">
      <c r="A139" s="10"/>
      <c r="B139" s="10"/>
      <c r="C139" s="10"/>
      <c r="D139" s="10"/>
      <c r="E139" s="10"/>
      <c r="F139" s="10"/>
      <c r="G139" s="10"/>
      <c r="H139" s="10"/>
      <c r="I139" s="10"/>
      <c r="J139" s="7" t="e">
        <f>IF(MATCH($E139,リサーチシート!$A:$A,0),INDEX(リサーチシート!H:H, MATCH($E139,リサーチシート!$A:$A,0), 0),0)</f>
        <v>#N/A</v>
      </c>
      <c r="K139" s="8" t="e">
        <f>IF(MATCH($E139,リサーチシート!$A:$A,0),INDEX(リサーチシート!I:I, MATCH($E139,リサーチシート!$A:$A,0), 0),0)</f>
        <v>#N/A</v>
      </c>
      <c r="L139" s="7" t="e">
        <f>IF(MATCH($E139,リサーチシート!$A:$A,0),INDEX(リサーチシート!J:J, MATCH($E139,リサーチシート!$A:$A,0), 0),0)</f>
        <v>#N/A</v>
      </c>
      <c r="M139" s="8" t="e">
        <f>IF(MATCH($E139,リサーチシート!$A:$A,0),INDEX(リサーチシート!K:K, MATCH($E139,リサーチシート!$A:$A,0), 0),0)</f>
        <v>#N/A</v>
      </c>
      <c r="N139" s="7" t="e">
        <f>IF(MATCH($E139,リサーチシート!$A:$A,0),INDEX(リサーチシート!L:L, MATCH($E139,リサーチシート!$A:$A,0), 0),0)</f>
        <v>#N/A</v>
      </c>
      <c r="O139" s="7" t="e">
        <f t="shared" si="4"/>
        <v>#N/A</v>
      </c>
      <c r="P139" s="7">
        <f t="shared" si="5"/>
        <v>0</v>
      </c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9.5" thickBot="1" x14ac:dyDescent="0.45">
      <c r="A140" s="10"/>
      <c r="B140" s="10"/>
      <c r="C140" s="10"/>
      <c r="D140" s="10"/>
      <c r="E140" s="10"/>
      <c r="F140" s="10"/>
      <c r="G140" s="10"/>
      <c r="H140" s="10"/>
      <c r="I140" s="10"/>
      <c r="J140" s="7" t="e">
        <f>IF(MATCH($E140,リサーチシート!$A:$A,0),INDEX(リサーチシート!H:H, MATCH($E140,リサーチシート!$A:$A,0), 0),0)</f>
        <v>#N/A</v>
      </c>
      <c r="K140" s="8" t="e">
        <f>IF(MATCH($E140,リサーチシート!$A:$A,0),INDEX(リサーチシート!I:I, MATCH($E140,リサーチシート!$A:$A,0), 0),0)</f>
        <v>#N/A</v>
      </c>
      <c r="L140" s="7" t="e">
        <f>IF(MATCH($E140,リサーチシート!$A:$A,0),INDEX(リサーチシート!J:J, MATCH($E140,リサーチシート!$A:$A,0), 0),0)</f>
        <v>#N/A</v>
      </c>
      <c r="M140" s="8" t="e">
        <f>IF(MATCH($E140,リサーチシート!$A:$A,0),INDEX(リサーチシート!K:K, MATCH($E140,リサーチシート!$A:$A,0), 0),0)</f>
        <v>#N/A</v>
      </c>
      <c r="N140" s="7" t="e">
        <f>IF(MATCH($E140,リサーチシート!$A:$A,0),INDEX(リサーチシート!L:L, MATCH($E140,リサーチシート!$A:$A,0), 0),0)</f>
        <v>#N/A</v>
      </c>
      <c r="O140" s="7" t="e">
        <f t="shared" si="4"/>
        <v>#N/A</v>
      </c>
      <c r="P140" s="7">
        <f t="shared" si="5"/>
        <v>0</v>
      </c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9.5" thickBot="1" x14ac:dyDescent="0.45">
      <c r="A141" s="10"/>
      <c r="B141" s="10"/>
      <c r="C141" s="10"/>
      <c r="D141" s="10"/>
      <c r="E141" s="10"/>
      <c r="F141" s="10"/>
      <c r="G141" s="10"/>
      <c r="H141" s="10"/>
      <c r="I141" s="10"/>
      <c r="J141" s="7" t="e">
        <f>IF(MATCH($E141,リサーチシート!$A:$A,0),INDEX(リサーチシート!H:H, MATCH($E141,リサーチシート!$A:$A,0), 0),0)</f>
        <v>#N/A</v>
      </c>
      <c r="K141" s="8" t="e">
        <f>IF(MATCH($E141,リサーチシート!$A:$A,0),INDEX(リサーチシート!I:I, MATCH($E141,リサーチシート!$A:$A,0), 0),0)</f>
        <v>#N/A</v>
      </c>
      <c r="L141" s="7" t="e">
        <f>IF(MATCH($E141,リサーチシート!$A:$A,0),INDEX(リサーチシート!J:J, MATCH($E141,リサーチシート!$A:$A,0), 0),0)</f>
        <v>#N/A</v>
      </c>
      <c r="M141" s="8" t="e">
        <f>IF(MATCH($E141,リサーチシート!$A:$A,0),INDEX(リサーチシート!K:K, MATCH($E141,リサーチシート!$A:$A,0), 0),0)</f>
        <v>#N/A</v>
      </c>
      <c r="N141" s="7" t="e">
        <f>IF(MATCH($E141,リサーチシート!$A:$A,0),INDEX(リサーチシート!L:L, MATCH($E141,リサーチシート!$A:$A,0), 0),0)</f>
        <v>#N/A</v>
      </c>
      <c r="O141" s="7" t="e">
        <f t="shared" si="4"/>
        <v>#N/A</v>
      </c>
      <c r="P141" s="7">
        <f t="shared" si="5"/>
        <v>0</v>
      </c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9.5" thickBot="1" x14ac:dyDescent="0.45">
      <c r="A142" s="10"/>
      <c r="B142" s="10"/>
      <c r="C142" s="10"/>
      <c r="D142" s="10"/>
      <c r="E142" s="10"/>
      <c r="F142" s="10"/>
      <c r="G142" s="10"/>
      <c r="H142" s="10"/>
      <c r="I142" s="10"/>
      <c r="J142" s="7" t="e">
        <f>IF(MATCH($E142,リサーチシート!$A:$A,0),INDEX(リサーチシート!H:H, MATCH($E142,リサーチシート!$A:$A,0), 0),0)</f>
        <v>#N/A</v>
      </c>
      <c r="K142" s="8" t="e">
        <f>IF(MATCH($E142,リサーチシート!$A:$A,0),INDEX(リサーチシート!I:I, MATCH($E142,リサーチシート!$A:$A,0), 0),0)</f>
        <v>#N/A</v>
      </c>
      <c r="L142" s="7" t="e">
        <f>IF(MATCH($E142,リサーチシート!$A:$A,0),INDEX(リサーチシート!J:J, MATCH($E142,リサーチシート!$A:$A,0), 0),0)</f>
        <v>#N/A</v>
      </c>
      <c r="M142" s="8" t="e">
        <f>IF(MATCH($E142,リサーチシート!$A:$A,0),INDEX(リサーチシート!K:K, MATCH($E142,リサーチシート!$A:$A,0), 0),0)</f>
        <v>#N/A</v>
      </c>
      <c r="N142" s="7" t="e">
        <f>IF(MATCH($E142,リサーチシート!$A:$A,0),INDEX(リサーチシート!L:L, MATCH($E142,リサーチシート!$A:$A,0), 0),0)</f>
        <v>#N/A</v>
      </c>
      <c r="O142" s="7" t="e">
        <f t="shared" si="4"/>
        <v>#N/A</v>
      </c>
      <c r="P142" s="7">
        <f t="shared" si="5"/>
        <v>0</v>
      </c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9.5" thickBot="1" x14ac:dyDescent="0.45">
      <c r="A143" s="10"/>
      <c r="B143" s="10"/>
      <c r="C143" s="10"/>
      <c r="D143" s="10"/>
      <c r="E143" s="10"/>
      <c r="F143" s="10"/>
      <c r="G143" s="10"/>
      <c r="H143" s="10"/>
      <c r="I143" s="10"/>
      <c r="J143" s="7" t="e">
        <f>IF(MATCH($E143,リサーチシート!$A:$A,0),INDEX(リサーチシート!H:H, MATCH($E143,リサーチシート!$A:$A,0), 0),0)</f>
        <v>#N/A</v>
      </c>
      <c r="K143" s="8" t="e">
        <f>IF(MATCH($E143,リサーチシート!$A:$A,0),INDEX(リサーチシート!I:I, MATCH($E143,リサーチシート!$A:$A,0), 0),0)</f>
        <v>#N/A</v>
      </c>
      <c r="L143" s="7" t="e">
        <f>IF(MATCH($E143,リサーチシート!$A:$A,0),INDEX(リサーチシート!J:J, MATCH($E143,リサーチシート!$A:$A,0), 0),0)</f>
        <v>#N/A</v>
      </c>
      <c r="M143" s="8" t="e">
        <f>IF(MATCH($E143,リサーチシート!$A:$A,0),INDEX(リサーチシート!K:K, MATCH($E143,リサーチシート!$A:$A,0), 0),0)</f>
        <v>#N/A</v>
      </c>
      <c r="N143" s="7" t="e">
        <f>IF(MATCH($E143,リサーチシート!$A:$A,0),INDEX(リサーチシート!L:L, MATCH($E143,リサーチシート!$A:$A,0), 0),0)</f>
        <v>#N/A</v>
      </c>
      <c r="O143" s="7" t="e">
        <f t="shared" si="4"/>
        <v>#N/A</v>
      </c>
      <c r="P143" s="7">
        <f t="shared" si="5"/>
        <v>0</v>
      </c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9.5" thickBot="1" x14ac:dyDescent="0.45">
      <c r="A144" s="10"/>
      <c r="B144" s="10"/>
      <c r="C144" s="10"/>
      <c r="D144" s="10"/>
      <c r="E144" s="10"/>
      <c r="F144" s="10"/>
      <c r="G144" s="10"/>
      <c r="H144" s="10"/>
      <c r="I144" s="10"/>
      <c r="J144" s="7" t="e">
        <f>IF(MATCH($E144,リサーチシート!$A:$A,0),INDEX(リサーチシート!H:H, MATCH($E144,リサーチシート!$A:$A,0), 0),0)</f>
        <v>#N/A</v>
      </c>
      <c r="K144" s="8" t="e">
        <f>IF(MATCH($E144,リサーチシート!$A:$A,0),INDEX(リサーチシート!I:I, MATCH($E144,リサーチシート!$A:$A,0), 0),0)</f>
        <v>#N/A</v>
      </c>
      <c r="L144" s="7" t="e">
        <f>IF(MATCH($E144,リサーチシート!$A:$A,0),INDEX(リサーチシート!J:J, MATCH($E144,リサーチシート!$A:$A,0), 0),0)</f>
        <v>#N/A</v>
      </c>
      <c r="M144" s="8" t="e">
        <f>IF(MATCH($E144,リサーチシート!$A:$A,0),INDEX(リサーチシート!K:K, MATCH($E144,リサーチシート!$A:$A,0), 0),0)</f>
        <v>#N/A</v>
      </c>
      <c r="N144" s="7" t="e">
        <f>IF(MATCH($E144,リサーチシート!$A:$A,0),INDEX(リサーチシート!L:L, MATCH($E144,リサーチシート!$A:$A,0), 0),0)</f>
        <v>#N/A</v>
      </c>
      <c r="O144" s="7" t="e">
        <f t="shared" si="4"/>
        <v>#N/A</v>
      </c>
      <c r="P144" s="7">
        <f t="shared" si="5"/>
        <v>0</v>
      </c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9.5" thickBot="1" x14ac:dyDescent="0.45">
      <c r="A145" s="10"/>
      <c r="B145" s="10"/>
      <c r="C145" s="10"/>
      <c r="D145" s="10"/>
      <c r="E145" s="10"/>
      <c r="F145" s="10"/>
      <c r="G145" s="10"/>
      <c r="H145" s="10"/>
      <c r="I145" s="10"/>
      <c r="J145" s="7" t="e">
        <f>IF(MATCH($E145,リサーチシート!$A:$A,0),INDEX(リサーチシート!H:H, MATCH($E145,リサーチシート!$A:$A,0), 0),0)</f>
        <v>#N/A</v>
      </c>
      <c r="K145" s="8" t="e">
        <f>IF(MATCH($E145,リサーチシート!$A:$A,0),INDEX(リサーチシート!I:I, MATCH($E145,リサーチシート!$A:$A,0), 0),0)</f>
        <v>#N/A</v>
      </c>
      <c r="L145" s="7" t="e">
        <f>IF(MATCH($E145,リサーチシート!$A:$A,0),INDEX(リサーチシート!J:J, MATCH($E145,リサーチシート!$A:$A,0), 0),0)</f>
        <v>#N/A</v>
      </c>
      <c r="M145" s="8" t="e">
        <f>IF(MATCH($E145,リサーチシート!$A:$A,0),INDEX(リサーチシート!K:K, MATCH($E145,リサーチシート!$A:$A,0), 0),0)</f>
        <v>#N/A</v>
      </c>
      <c r="N145" s="7" t="e">
        <f>IF(MATCH($E145,リサーチシート!$A:$A,0),INDEX(リサーチシート!L:L, MATCH($E145,リサーチシート!$A:$A,0), 0),0)</f>
        <v>#N/A</v>
      </c>
      <c r="O145" s="7" t="e">
        <f t="shared" si="4"/>
        <v>#N/A</v>
      </c>
      <c r="P145" s="7">
        <f t="shared" si="5"/>
        <v>0</v>
      </c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9.5" thickBot="1" x14ac:dyDescent="0.45">
      <c r="A146" s="10"/>
      <c r="B146" s="10"/>
      <c r="C146" s="10"/>
      <c r="D146" s="10"/>
      <c r="E146" s="10"/>
      <c r="F146" s="10"/>
      <c r="G146" s="10"/>
      <c r="H146" s="10"/>
      <c r="I146" s="10"/>
      <c r="J146" s="7" t="e">
        <f>IF(MATCH($E146,リサーチシート!$A:$A,0),INDEX(リサーチシート!H:H, MATCH($E146,リサーチシート!$A:$A,0), 0),0)</f>
        <v>#N/A</v>
      </c>
      <c r="K146" s="8" t="e">
        <f>IF(MATCH($E146,リサーチシート!$A:$A,0),INDEX(リサーチシート!I:I, MATCH($E146,リサーチシート!$A:$A,0), 0),0)</f>
        <v>#N/A</v>
      </c>
      <c r="L146" s="7" t="e">
        <f>IF(MATCH($E146,リサーチシート!$A:$A,0),INDEX(リサーチシート!J:J, MATCH($E146,リサーチシート!$A:$A,0), 0),0)</f>
        <v>#N/A</v>
      </c>
      <c r="M146" s="8" t="e">
        <f>IF(MATCH($E146,リサーチシート!$A:$A,0),INDEX(リサーチシート!K:K, MATCH($E146,リサーチシート!$A:$A,0), 0),0)</f>
        <v>#N/A</v>
      </c>
      <c r="N146" s="7" t="e">
        <f>IF(MATCH($E146,リサーチシート!$A:$A,0),INDEX(リサーチシート!L:L, MATCH($E146,リサーチシート!$A:$A,0), 0),0)</f>
        <v>#N/A</v>
      </c>
      <c r="O146" s="7" t="e">
        <f t="shared" si="4"/>
        <v>#N/A</v>
      </c>
      <c r="P146" s="7">
        <f t="shared" si="5"/>
        <v>0</v>
      </c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9.5" thickBot="1" x14ac:dyDescent="0.45">
      <c r="A147" s="10"/>
      <c r="B147" s="10"/>
      <c r="C147" s="10"/>
      <c r="D147" s="10"/>
      <c r="E147" s="10"/>
      <c r="F147" s="10"/>
      <c r="G147" s="10"/>
      <c r="H147" s="10"/>
      <c r="I147" s="10"/>
      <c r="J147" s="7" t="e">
        <f>IF(MATCH($E147,リサーチシート!$A:$A,0),INDEX(リサーチシート!H:H, MATCH($E147,リサーチシート!$A:$A,0), 0),0)</f>
        <v>#N/A</v>
      </c>
      <c r="K147" s="8" t="e">
        <f>IF(MATCH($E147,リサーチシート!$A:$A,0),INDEX(リサーチシート!I:I, MATCH($E147,リサーチシート!$A:$A,0), 0),0)</f>
        <v>#N/A</v>
      </c>
      <c r="L147" s="7" t="e">
        <f>IF(MATCH($E147,リサーチシート!$A:$A,0),INDEX(リサーチシート!J:J, MATCH($E147,リサーチシート!$A:$A,0), 0),0)</f>
        <v>#N/A</v>
      </c>
      <c r="M147" s="8" t="e">
        <f>IF(MATCH($E147,リサーチシート!$A:$A,0),INDEX(リサーチシート!K:K, MATCH($E147,リサーチシート!$A:$A,0), 0),0)</f>
        <v>#N/A</v>
      </c>
      <c r="N147" s="7" t="e">
        <f>IF(MATCH($E147,リサーチシート!$A:$A,0),INDEX(リサーチシート!L:L, MATCH($E147,リサーチシート!$A:$A,0), 0),0)</f>
        <v>#N/A</v>
      </c>
      <c r="O147" s="7" t="e">
        <f t="shared" si="4"/>
        <v>#N/A</v>
      </c>
      <c r="P147" s="7">
        <f t="shared" si="5"/>
        <v>0</v>
      </c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9.5" thickBot="1" x14ac:dyDescent="0.45">
      <c r="A148" s="10"/>
      <c r="B148" s="10"/>
      <c r="C148" s="10"/>
      <c r="D148" s="10"/>
      <c r="E148" s="10"/>
      <c r="F148" s="10"/>
      <c r="G148" s="10"/>
      <c r="H148" s="10"/>
      <c r="I148" s="10"/>
      <c r="J148" s="7" t="e">
        <f>IF(MATCH($E148,リサーチシート!$A:$A,0),INDEX(リサーチシート!H:H, MATCH($E148,リサーチシート!$A:$A,0), 0),0)</f>
        <v>#N/A</v>
      </c>
      <c r="K148" s="8" t="e">
        <f>IF(MATCH($E148,リサーチシート!$A:$A,0),INDEX(リサーチシート!I:I, MATCH($E148,リサーチシート!$A:$A,0), 0),0)</f>
        <v>#N/A</v>
      </c>
      <c r="L148" s="7" t="e">
        <f>IF(MATCH($E148,リサーチシート!$A:$A,0),INDEX(リサーチシート!J:J, MATCH($E148,リサーチシート!$A:$A,0), 0),0)</f>
        <v>#N/A</v>
      </c>
      <c r="M148" s="8" t="e">
        <f>IF(MATCH($E148,リサーチシート!$A:$A,0),INDEX(リサーチシート!K:K, MATCH($E148,リサーチシート!$A:$A,0), 0),0)</f>
        <v>#N/A</v>
      </c>
      <c r="N148" s="7" t="e">
        <f>IF(MATCH($E148,リサーチシート!$A:$A,0),INDEX(リサーチシート!L:L, MATCH($E148,リサーチシート!$A:$A,0), 0),0)</f>
        <v>#N/A</v>
      </c>
      <c r="O148" s="7" t="e">
        <f t="shared" si="4"/>
        <v>#N/A</v>
      </c>
      <c r="P148" s="7">
        <f t="shared" si="5"/>
        <v>0</v>
      </c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9.5" thickBot="1" x14ac:dyDescent="0.45">
      <c r="A149" s="10"/>
      <c r="B149" s="10"/>
      <c r="C149" s="10"/>
      <c r="D149" s="10"/>
      <c r="E149" s="10"/>
      <c r="F149" s="10"/>
      <c r="G149" s="10"/>
      <c r="H149" s="10"/>
      <c r="I149" s="10"/>
      <c r="J149" s="7" t="e">
        <f>IF(MATCH($E149,リサーチシート!$A:$A,0),INDEX(リサーチシート!H:H, MATCH($E149,リサーチシート!$A:$A,0), 0),0)</f>
        <v>#N/A</v>
      </c>
      <c r="K149" s="8" t="e">
        <f>IF(MATCH($E149,リサーチシート!$A:$A,0),INDEX(リサーチシート!I:I, MATCH($E149,リサーチシート!$A:$A,0), 0),0)</f>
        <v>#N/A</v>
      </c>
      <c r="L149" s="7" t="e">
        <f>IF(MATCH($E149,リサーチシート!$A:$A,0),INDEX(リサーチシート!J:J, MATCH($E149,リサーチシート!$A:$A,0), 0),0)</f>
        <v>#N/A</v>
      </c>
      <c r="M149" s="8" t="e">
        <f>IF(MATCH($E149,リサーチシート!$A:$A,0),INDEX(リサーチシート!K:K, MATCH($E149,リサーチシート!$A:$A,0), 0),0)</f>
        <v>#N/A</v>
      </c>
      <c r="N149" s="7" t="e">
        <f>IF(MATCH($E149,リサーチシート!$A:$A,0),INDEX(リサーチシート!L:L, MATCH($E149,リサーチシート!$A:$A,0), 0),0)</f>
        <v>#N/A</v>
      </c>
      <c r="O149" s="7" t="e">
        <f t="shared" si="4"/>
        <v>#N/A</v>
      </c>
      <c r="P149" s="7">
        <f t="shared" si="5"/>
        <v>0</v>
      </c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9.5" thickBot="1" x14ac:dyDescent="0.45">
      <c r="A150" s="10"/>
      <c r="B150" s="10"/>
      <c r="C150" s="10"/>
      <c r="D150" s="10"/>
      <c r="E150" s="10"/>
      <c r="F150" s="10"/>
      <c r="G150" s="10"/>
      <c r="H150" s="10"/>
      <c r="I150" s="10"/>
      <c r="J150" s="7" t="e">
        <f>IF(MATCH($E150,リサーチシート!$A:$A,0),INDEX(リサーチシート!H:H, MATCH($E150,リサーチシート!$A:$A,0), 0),0)</f>
        <v>#N/A</v>
      </c>
      <c r="K150" s="8" t="e">
        <f>IF(MATCH($E150,リサーチシート!$A:$A,0),INDEX(リサーチシート!I:I, MATCH($E150,リサーチシート!$A:$A,0), 0),0)</f>
        <v>#N/A</v>
      </c>
      <c r="L150" s="7" t="e">
        <f>IF(MATCH($E150,リサーチシート!$A:$A,0),INDEX(リサーチシート!J:J, MATCH($E150,リサーチシート!$A:$A,0), 0),0)</f>
        <v>#N/A</v>
      </c>
      <c r="M150" s="8" t="e">
        <f>IF(MATCH($E150,リサーチシート!$A:$A,0),INDEX(リサーチシート!K:K, MATCH($E150,リサーチシート!$A:$A,0), 0),0)</f>
        <v>#N/A</v>
      </c>
      <c r="N150" s="7" t="e">
        <f>IF(MATCH($E150,リサーチシート!$A:$A,0),INDEX(リサーチシート!L:L, MATCH($E150,リサーチシート!$A:$A,0), 0),0)</f>
        <v>#N/A</v>
      </c>
      <c r="O150" s="7" t="e">
        <f t="shared" si="4"/>
        <v>#N/A</v>
      </c>
      <c r="P150" s="7">
        <f t="shared" si="5"/>
        <v>0</v>
      </c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9.5" thickBot="1" x14ac:dyDescent="0.45">
      <c r="A151" s="10"/>
      <c r="B151" s="10"/>
      <c r="C151" s="10"/>
      <c r="D151" s="10"/>
      <c r="E151" s="10"/>
      <c r="F151" s="10"/>
      <c r="G151" s="10"/>
      <c r="H151" s="10"/>
      <c r="I151" s="10"/>
      <c r="J151" s="7" t="e">
        <f>IF(MATCH($E151,リサーチシート!$A:$A,0),INDEX(リサーチシート!H:H, MATCH($E151,リサーチシート!$A:$A,0), 0),0)</f>
        <v>#N/A</v>
      </c>
      <c r="K151" s="8" t="e">
        <f>IF(MATCH($E151,リサーチシート!$A:$A,0),INDEX(リサーチシート!I:I, MATCH($E151,リサーチシート!$A:$A,0), 0),0)</f>
        <v>#N/A</v>
      </c>
      <c r="L151" s="7" t="e">
        <f>IF(MATCH($E151,リサーチシート!$A:$A,0),INDEX(リサーチシート!J:J, MATCH($E151,リサーチシート!$A:$A,0), 0),0)</f>
        <v>#N/A</v>
      </c>
      <c r="M151" s="8" t="e">
        <f>IF(MATCH($E151,リサーチシート!$A:$A,0),INDEX(リサーチシート!K:K, MATCH($E151,リサーチシート!$A:$A,0), 0),0)</f>
        <v>#N/A</v>
      </c>
      <c r="N151" s="7" t="e">
        <f>IF(MATCH($E151,リサーチシート!$A:$A,0),INDEX(リサーチシート!L:L, MATCH($E151,リサーチシート!$A:$A,0), 0),0)</f>
        <v>#N/A</v>
      </c>
      <c r="O151" s="7" t="e">
        <f t="shared" si="4"/>
        <v>#N/A</v>
      </c>
      <c r="P151" s="7">
        <f t="shared" si="5"/>
        <v>0</v>
      </c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9.5" thickBot="1" x14ac:dyDescent="0.45">
      <c r="A152" s="10"/>
      <c r="B152" s="10"/>
      <c r="C152" s="10"/>
      <c r="D152" s="10"/>
      <c r="E152" s="10"/>
      <c r="F152" s="10"/>
      <c r="G152" s="10"/>
      <c r="H152" s="10"/>
      <c r="I152" s="10"/>
      <c r="J152" s="7" t="e">
        <f>IF(MATCH($E152,リサーチシート!$A:$A,0),INDEX(リサーチシート!H:H, MATCH($E152,リサーチシート!$A:$A,0), 0),0)</f>
        <v>#N/A</v>
      </c>
      <c r="K152" s="8" t="e">
        <f>IF(MATCH($E152,リサーチシート!$A:$A,0),INDEX(リサーチシート!I:I, MATCH($E152,リサーチシート!$A:$A,0), 0),0)</f>
        <v>#N/A</v>
      </c>
      <c r="L152" s="7" t="e">
        <f>IF(MATCH($E152,リサーチシート!$A:$A,0),INDEX(リサーチシート!J:J, MATCH($E152,リサーチシート!$A:$A,0), 0),0)</f>
        <v>#N/A</v>
      </c>
      <c r="M152" s="8" t="e">
        <f>IF(MATCH($E152,リサーチシート!$A:$A,0),INDEX(リサーチシート!K:K, MATCH($E152,リサーチシート!$A:$A,0), 0),0)</f>
        <v>#N/A</v>
      </c>
      <c r="N152" s="7" t="e">
        <f>IF(MATCH($E152,リサーチシート!$A:$A,0),INDEX(リサーチシート!L:L, MATCH($E152,リサーチシート!$A:$A,0), 0),0)</f>
        <v>#N/A</v>
      </c>
      <c r="O152" s="7" t="e">
        <f t="shared" si="4"/>
        <v>#N/A</v>
      </c>
      <c r="P152" s="7">
        <f t="shared" si="5"/>
        <v>0</v>
      </c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9.5" thickBot="1" x14ac:dyDescent="0.45">
      <c r="A153" s="10"/>
      <c r="B153" s="10"/>
      <c r="C153" s="10"/>
      <c r="D153" s="10"/>
      <c r="E153" s="10"/>
      <c r="F153" s="10"/>
      <c r="G153" s="10"/>
      <c r="H153" s="10"/>
      <c r="I153" s="10"/>
      <c r="J153" s="7" t="e">
        <f>IF(MATCH($E153,リサーチシート!$A:$A,0),INDEX(リサーチシート!H:H, MATCH($E153,リサーチシート!$A:$A,0), 0),0)</f>
        <v>#N/A</v>
      </c>
      <c r="K153" s="8" t="e">
        <f>IF(MATCH($E153,リサーチシート!$A:$A,0),INDEX(リサーチシート!I:I, MATCH($E153,リサーチシート!$A:$A,0), 0),0)</f>
        <v>#N/A</v>
      </c>
      <c r="L153" s="7" t="e">
        <f>IF(MATCH($E153,リサーチシート!$A:$A,0),INDEX(リサーチシート!J:J, MATCH($E153,リサーチシート!$A:$A,0), 0),0)</f>
        <v>#N/A</v>
      </c>
      <c r="M153" s="8" t="e">
        <f>IF(MATCH($E153,リサーチシート!$A:$A,0),INDEX(リサーチシート!K:K, MATCH($E153,リサーチシート!$A:$A,0), 0),0)</f>
        <v>#N/A</v>
      </c>
      <c r="N153" s="7" t="e">
        <f>IF(MATCH($E153,リサーチシート!$A:$A,0),INDEX(リサーチシート!L:L, MATCH($E153,リサーチシート!$A:$A,0), 0),0)</f>
        <v>#N/A</v>
      </c>
      <c r="O153" s="7" t="e">
        <f t="shared" si="4"/>
        <v>#N/A</v>
      </c>
      <c r="P153" s="7">
        <f t="shared" si="5"/>
        <v>0</v>
      </c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9.5" thickBot="1" x14ac:dyDescent="0.45">
      <c r="A154" s="10"/>
      <c r="B154" s="10"/>
      <c r="C154" s="10"/>
      <c r="D154" s="10"/>
      <c r="E154" s="10"/>
      <c r="F154" s="10"/>
      <c r="G154" s="10"/>
      <c r="H154" s="10"/>
      <c r="I154" s="10"/>
      <c r="J154" s="7" t="e">
        <f>IF(MATCH($E154,リサーチシート!$A:$A,0),INDEX(リサーチシート!H:H, MATCH($E154,リサーチシート!$A:$A,0), 0),0)</f>
        <v>#N/A</v>
      </c>
      <c r="K154" s="8" t="e">
        <f>IF(MATCH($E154,リサーチシート!$A:$A,0),INDEX(リサーチシート!I:I, MATCH($E154,リサーチシート!$A:$A,0), 0),0)</f>
        <v>#N/A</v>
      </c>
      <c r="L154" s="7" t="e">
        <f>IF(MATCH($E154,リサーチシート!$A:$A,0),INDEX(リサーチシート!J:J, MATCH($E154,リサーチシート!$A:$A,0), 0),0)</f>
        <v>#N/A</v>
      </c>
      <c r="M154" s="8" t="e">
        <f>IF(MATCH($E154,リサーチシート!$A:$A,0),INDEX(リサーチシート!K:K, MATCH($E154,リサーチシート!$A:$A,0), 0),0)</f>
        <v>#N/A</v>
      </c>
      <c r="N154" s="7" t="e">
        <f>IF(MATCH($E154,リサーチシート!$A:$A,0),INDEX(リサーチシート!L:L, MATCH($E154,リサーチシート!$A:$A,0), 0),0)</f>
        <v>#N/A</v>
      </c>
      <c r="O154" s="7" t="e">
        <f t="shared" si="4"/>
        <v>#N/A</v>
      </c>
      <c r="P154" s="7">
        <f t="shared" si="5"/>
        <v>0</v>
      </c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9.5" thickBot="1" x14ac:dyDescent="0.45">
      <c r="A155" s="10"/>
      <c r="B155" s="10"/>
      <c r="C155" s="10"/>
      <c r="D155" s="10"/>
      <c r="E155" s="10"/>
      <c r="F155" s="10"/>
      <c r="G155" s="10"/>
      <c r="H155" s="10"/>
      <c r="I155" s="10"/>
      <c r="J155" s="7" t="e">
        <f>IF(MATCH($E155,リサーチシート!$A:$A,0),INDEX(リサーチシート!H:H, MATCH($E155,リサーチシート!$A:$A,0), 0),0)</f>
        <v>#N/A</v>
      </c>
      <c r="K155" s="8" t="e">
        <f>IF(MATCH($E155,リサーチシート!$A:$A,0),INDEX(リサーチシート!I:I, MATCH($E155,リサーチシート!$A:$A,0), 0),0)</f>
        <v>#N/A</v>
      </c>
      <c r="L155" s="7" t="e">
        <f>IF(MATCH($E155,リサーチシート!$A:$A,0),INDEX(リサーチシート!J:J, MATCH($E155,リサーチシート!$A:$A,0), 0),0)</f>
        <v>#N/A</v>
      </c>
      <c r="M155" s="8" t="e">
        <f>IF(MATCH($E155,リサーチシート!$A:$A,0),INDEX(リサーチシート!K:K, MATCH($E155,リサーチシート!$A:$A,0), 0),0)</f>
        <v>#N/A</v>
      </c>
      <c r="N155" s="7" t="e">
        <f>IF(MATCH($E155,リサーチシート!$A:$A,0),INDEX(リサーチシート!L:L, MATCH($E155,リサーチシート!$A:$A,0), 0),0)</f>
        <v>#N/A</v>
      </c>
      <c r="O155" s="7" t="e">
        <f t="shared" si="4"/>
        <v>#N/A</v>
      </c>
      <c r="P155" s="7">
        <f t="shared" si="5"/>
        <v>0</v>
      </c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9.5" thickBot="1" x14ac:dyDescent="0.45">
      <c r="A156" s="10"/>
      <c r="B156" s="10"/>
      <c r="C156" s="10"/>
      <c r="D156" s="10"/>
      <c r="E156" s="10"/>
      <c r="F156" s="10"/>
      <c r="G156" s="10"/>
      <c r="H156" s="10"/>
      <c r="I156" s="10"/>
      <c r="J156" s="7" t="e">
        <f>IF(MATCH($E156,リサーチシート!$A:$A,0),INDEX(リサーチシート!H:H, MATCH($E156,リサーチシート!$A:$A,0), 0),0)</f>
        <v>#N/A</v>
      </c>
      <c r="K156" s="8" t="e">
        <f>IF(MATCH($E156,リサーチシート!$A:$A,0),INDEX(リサーチシート!I:I, MATCH($E156,リサーチシート!$A:$A,0), 0),0)</f>
        <v>#N/A</v>
      </c>
      <c r="L156" s="7" t="e">
        <f>IF(MATCH($E156,リサーチシート!$A:$A,0),INDEX(リサーチシート!J:J, MATCH($E156,リサーチシート!$A:$A,0), 0),0)</f>
        <v>#N/A</v>
      </c>
      <c r="M156" s="8" t="e">
        <f>IF(MATCH($E156,リサーチシート!$A:$A,0),INDEX(リサーチシート!K:K, MATCH($E156,リサーチシート!$A:$A,0), 0),0)</f>
        <v>#N/A</v>
      </c>
      <c r="N156" s="7" t="e">
        <f>IF(MATCH($E156,リサーチシート!$A:$A,0),INDEX(リサーチシート!L:L, MATCH($E156,リサーチシート!$A:$A,0), 0),0)</f>
        <v>#N/A</v>
      </c>
      <c r="O156" s="7" t="e">
        <f t="shared" si="4"/>
        <v>#N/A</v>
      </c>
      <c r="P156" s="7">
        <f t="shared" si="5"/>
        <v>0</v>
      </c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9.5" thickBot="1" x14ac:dyDescent="0.45">
      <c r="A157" s="10"/>
      <c r="B157" s="10"/>
      <c r="C157" s="10"/>
      <c r="D157" s="10"/>
      <c r="E157" s="10"/>
      <c r="F157" s="10"/>
      <c r="G157" s="10"/>
      <c r="H157" s="10"/>
      <c r="I157" s="10"/>
      <c r="J157" s="7" t="e">
        <f>IF(MATCH($E157,リサーチシート!$A:$A,0),INDEX(リサーチシート!H:H, MATCH($E157,リサーチシート!$A:$A,0), 0),0)</f>
        <v>#N/A</v>
      </c>
      <c r="K157" s="8" t="e">
        <f>IF(MATCH($E157,リサーチシート!$A:$A,0),INDEX(リサーチシート!I:I, MATCH($E157,リサーチシート!$A:$A,0), 0),0)</f>
        <v>#N/A</v>
      </c>
      <c r="L157" s="7" t="e">
        <f>IF(MATCH($E157,リサーチシート!$A:$A,0),INDEX(リサーチシート!J:J, MATCH($E157,リサーチシート!$A:$A,0), 0),0)</f>
        <v>#N/A</v>
      </c>
      <c r="M157" s="8" t="e">
        <f>IF(MATCH($E157,リサーチシート!$A:$A,0),INDEX(リサーチシート!K:K, MATCH($E157,リサーチシート!$A:$A,0), 0),0)</f>
        <v>#N/A</v>
      </c>
      <c r="N157" s="7" t="e">
        <f>IF(MATCH($E157,リサーチシート!$A:$A,0),INDEX(リサーチシート!L:L, MATCH($E157,リサーチシート!$A:$A,0), 0),0)</f>
        <v>#N/A</v>
      </c>
      <c r="O157" s="7" t="e">
        <f t="shared" si="4"/>
        <v>#N/A</v>
      </c>
      <c r="P157" s="7">
        <f t="shared" si="5"/>
        <v>0</v>
      </c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9.5" thickBot="1" x14ac:dyDescent="0.45">
      <c r="A158" s="10"/>
      <c r="B158" s="10"/>
      <c r="C158" s="10"/>
      <c r="D158" s="10"/>
      <c r="E158" s="10"/>
      <c r="F158" s="10"/>
      <c r="G158" s="10"/>
      <c r="H158" s="10"/>
      <c r="I158" s="10"/>
      <c r="J158" s="7" t="e">
        <f>IF(MATCH($E158,リサーチシート!$A:$A,0),INDEX(リサーチシート!H:H, MATCH($E158,リサーチシート!$A:$A,0), 0),0)</f>
        <v>#N/A</v>
      </c>
      <c r="K158" s="8" t="e">
        <f>IF(MATCH($E158,リサーチシート!$A:$A,0),INDEX(リサーチシート!I:I, MATCH($E158,リサーチシート!$A:$A,0), 0),0)</f>
        <v>#N/A</v>
      </c>
      <c r="L158" s="7" t="e">
        <f>IF(MATCH($E158,リサーチシート!$A:$A,0),INDEX(リサーチシート!J:J, MATCH($E158,リサーチシート!$A:$A,0), 0),0)</f>
        <v>#N/A</v>
      </c>
      <c r="M158" s="8" t="e">
        <f>IF(MATCH($E158,リサーチシート!$A:$A,0),INDEX(リサーチシート!K:K, MATCH($E158,リサーチシート!$A:$A,0), 0),0)</f>
        <v>#N/A</v>
      </c>
      <c r="N158" s="7" t="e">
        <f>IF(MATCH($E158,リサーチシート!$A:$A,0),INDEX(リサーチシート!L:L, MATCH($E158,リサーチシート!$A:$A,0), 0),0)</f>
        <v>#N/A</v>
      </c>
      <c r="O158" s="7" t="e">
        <f t="shared" si="4"/>
        <v>#N/A</v>
      </c>
      <c r="P158" s="7">
        <f t="shared" si="5"/>
        <v>0</v>
      </c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9.5" thickBot="1" x14ac:dyDescent="0.45">
      <c r="A159" s="10"/>
      <c r="B159" s="10"/>
      <c r="C159" s="10"/>
      <c r="D159" s="10"/>
      <c r="E159" s="10"/>
      <c r="F159" s="10"/>
      <c r="G159" s="10"/>
      <c r="H159" s="10"/>
      <c r="I159" s="10"/>
      <c r="J159" s="7" t="e">
        <f>IF(MATCH($E159,リサーチシート!$A:$A,0),INDEX(リサーチシート!H:H, MATCH($E159,リサーチシート!$A:$A,0), 0),0)</f>
        <v>#N/A</v>
      </c>
      <c r="K159" s="8" t="e">
        <f>IF(MATCH($E159,リサーチシート!$A:$A,0),INDEX(リサーチシート!I:I, MATCH($E159,リサーチシート!$A:$A,0), 0),0)</f>
        <v>#N/A</v>
      </c>
      <c r="L159" s="7" t="e">
        <f>IF(MATCH($E159,リサーチシート!$A:$A,0),INDEX(リサーチシート!J:J, MATCH($E159,リサーチシート!$A:$A,0), 0),0)</f>
        <v>#N/A</v>
      </c>
      <c r="M159" s="8" t="e">
        <f>IF(MATCH($E159,リサーチシート!$A:$A,0),INDEX(リサーチシート!K:K, MATCH($E159,リサーチシート!$A:$A,0), 0),0)</f>
        <v>#N/A</v>
      </c>
      <c r="N159" s="7" t="e">
        <f>IF(MATCH($E159,リサーチシート!$A:$A,0),INDEX(リサーチシート!L:L, MATCH($E159,リサーチシート!$A:$A,0), 0),0)</f>
        <v>#N/A</v>
      </c>
      <c r="O159" s="7" t="e">
        <f t="shared" si="4"/>
        <v>#N/A</v>
      </c>
      <c r="P159" s="7">
        <f t="shared" si="5"/>
        <v>0</v>
      </c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9.5" thickBot="1" x14ac:dyDescent="0.45">
      <c r="A160" s="10"/>
      <c r="B160" s="10"/>
      <c r="C160" s="10"/>
      <c r="D160" s="10"/>
      <c r="E160" s="10"/>
      <c r="F160" s="10"/>
      <c r="G160" s="10"/>
      <c r="H160" s="10"/>
      <c r="I160" s="10"/>
      <c r="J160" s="7" t="e">
        <f>IF(MATCH($E160,リサーチシート!$A:$A,0),INDEX(リサーチシート!H:H, MATCH($E160,リサーチシート!$A:$A,0), 0),0)</f>
        <v>#N/A</v>
      </c>
      <c r="K160" s="8" t="e">
        <f>IF(MATCH($E160,リサーチシート!$A:$A,0),INDEX(リサーチシート!I:I, MATCH($E160,リサーチシート!$A:$A,0), 0),0)</f>
        <v>#N/A</v>
      </c>
      <c r="L160" s="7" t="e">
        <f>IF(MATCH($E160,リサーチシート!$A:$A,0),INDEX(リサーチシート!J:J, MATCH($E160,リサーチシート!$A:$A,0), 0),0)</f>
        <v>#N/A</v>
      </c>
      <c r="M160" s="8" t="e">
        <f>IF(MATCH($E160,リサーチシート!$A:$A,0),INDEX(リサーチシート!K:K, MATCH($E160,リサーチシート!$A:$A,0), 0),0)</f>
        <v>#N/A</v>
      </c>
      <c r="N160" s="7" t="e">
        <f>IF(MATCH($E160,リサーチシート!$A:$A,0),INDEX(リサーチシート!L:L, MATCH($E160,リサーチシート!$A:$A,0), 0),0)</f>
        <v>#N/A</v>
      </c>
      <c r="O160" s="7" t="e">
        <f t="shared" si="4"/>
        <v>#N/A</v>
      </c>
      <c r="P160" s="7">
        <f t="shared" si="5"/>
        <v>0</v>
      </c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9.5" thickBot="1" x14ac:dyDescent="0.45">
      <c r="A161" s="10"/>
      <c r="B161" s="10"/>
      <c r="C161" s="10"/>
      <c r="D161" s="10"/>
      <c r="E161" s="10"/>
      <c r="F161" s="10"/>
      <c r="G161" s="10"/>
      <c r="H161" s="10"/>
      <c r="I161" s="10"/>
      <c r="J161" s="7" t="e">
        <f>IF(MATCH($E161,リサーチシート!$A:$A,0),INDEX(リサーチシート!H:H, MATCH($E161,リサーチシート!$A:$A,0), 0),0)</f>
        <v>#N/A</v>
      </c>
      <c r="K161" s="8" t="e">
        <f>IF(MATCH($E161,リサーチシート!$A:$A,0),INDEX(リサーチシート!I:I, MATCH($E161,リサーチシート!$A:$A,0), 0),0)</f>
        <v>#N/A</v>
      </c>
      <c r="L161" s="7" t="e">
        <f>IF(MATCH($E161,リサーチシート!$A:$A,0),INDEX(リサーチシート!J:J, MATCH($E161,リサーチシート!$A:$A,0), 0),0)</f>
        <v>#N/A</v>
      </c>
      <c r="M161" s="8" t="e">
        <f>IF(MATCH($E161,リサーチシート!$A:$A,0),INDEX(リサーチシート!K:K, MATCH($E161,リサーチシート!$A:$A,0), 0),0)</f>
        <v>#N/A</v>
      </c>
      <c r="N161" s="7" t="e">
        <f>IF(MATCH($E161,リサーチシート!$A:$A,0),INDEX(リサーチシート!L:L, MATCH($E161,リサーチシート!$A:$A,0), 0),0)</f>
        <v>#N/A</v>
      </c>
      <c r="O161" s="7" t="e">
        <f t="shared" si="4"/>
        <v>#N/A</v>
      </c>
      <c r="P161" s="7">
        <f t="shared" si="5"/>
        <v>0</v>
      </c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9.5" thickBot="1" x14ac:dyDescent="0.45">
      <c r="A162" s="10"/>
      <c r="B162" s="10"/>
      <c r="C162" s="10"/>
      <c r="D162" s="10"/>
      <c r="E162" s="10"/>
      <c r="F162" s="10"/>
      <c r="G162" s="10"/>
      <c r="H162" s="10"/>
      <c r="I162" s="10"/>
      <c r="J162" s="7" t="e">
        <f>IF(MATCH($E162,リサーチシート!$A:$A,0),INDEX(リサーチシート!H:H, MATCH($E162,リサーチシート!$A:$A,0), 0),0)</f>
        <v>#N/A</v>
      </c>
      <c r="K162" s="8" t="e">
        <f>IF(MATCH($E162,リサーチシート!$A:$A,0),INDEX(リサーチシート!I:I, MATCH($E162,リサーチシート!$A:$A,0), 0),0)</f>
        <v>#N/A</v>
      </c>
      <c r="L162" s="7" t="e">
        <f>IF(MATCH($E162,リサーチシート!$A:$A,0),INDEX(リサーチシート!J:J, MATCH($E162,リサーチシート!$A:$A,0), 0),0)</f>
        <v>#N/A</v>
      </c>
      <c r="M162" s="8" t="e">
        <f>IF(MATCH($E162,リサーチシート!$A:$A,0),INDEX(リサーチシート!K:K, MATCH($E162,リサーチシート!$A:$A,0), 0),0)</f>
        <v>#N/A</v>
      </c>
      <c r="N162" s="7" t="e">
        <f>IF(MATCH($E162,リサーチシート!$A:$A,0),INDEX(リサーチシート!L:L, MATCH($E162,リサーチシート!$A:$A,0), 0),0)</f>
        <v>#N/A</v>
      </c>
      <c r="O162" s="7" t="e">
        <f t="shared" si="4"/>
        <v>#N/A</v>
      </c>
      <c r="P162" s="7">
        <f t="shared" si="5"/>
        <v>0</v>
      </c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9.5" thickBot="1" x14ac:dyDescent="0.45">
      <c r="A163" s="10"/>
      <c r="B163" s="10"/>
      <c r="C163" s="10"/>
      <c r="D163" s="10"/>
      <c r="E163" s="10"/>
      <c r="F163" s="10"/>
      <c r="G163" s="10"/>
      <c r="H163" s="10"/>
      <c r="I163" s="10"/>
      <c r="J163" s="7" t="e">
        <f>IF(MATCH($E163,リサーチシート!$A:$A,0),INDEX(リサーチシート!H:H, MATCH($E163,リサーチシート!$A:$A,0), 0),0)</f>
        <v>#N/A</v>
      </c>
      <c r="K163" s="8" t="e">
        <f>IF(MATCH($E163,リサーチシート!$A:$A,0),INDEX(リサーチシート!I:I, MATCH($E163,リサーチシート!$A:$A,0), 0),0)</f>
        <v>#N/A</v>
      </c>
      <c r="L163" s="7" t="e">
        <f>IF(MATCH($E163,リサーチシート!$A:$A,0),INDEX(リサーチシート!J:J, MATCH($E163,リサーチシート!$A:$A,0), 0),0)</f>
        <v>#N/A</v>
      </c>
      <c r="M163" s="8" t="e">
        <f>IF(MATCH($E163,リサーチシート!$A:$A,0),INDEX(リサーチシート!K:K, MATCH($E163,リサーチシート!$A:$A,0), 0),0)</f>
        <v>#N/A</v>
      </c>
      <c r="N163" s="7" t="e">
        <f>IF(MATCH($E163,リサーチシート!$A:$A,0),INDEX(リサーチシート!L:L, MATCH($E163,リサーチシート!$A:$A,0), 0),0)</f>
        <v>#N/A</v>
      </c>
      <c r="O163" s="7" t="e">
        <f t="shared" si="4"/>
        <v>#N/A</v>
      </c>
      <c r="P163" s="7">
        <f t="shared" si="5"/>
        <v>0</v>
      </c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9.5" thickBot="1" x14ac:dyDescent="0.45">
      <c r="A164" s="10"/>
      <c r="B164" s="10"/>
      <c r="C164" s="10"/>
      <c r="D164" s="10"/>
      <c r="E164" s="10"/>
      <c r="F164" s="10"/>
      <c r="G164" s="10"/>
      <c r="H164" s="10"/>
      <c r="I164" s="10"/>
      <c r="J164" s="7" t="e">
        <f>IF(MATCH($E164,リサーチシート!$A:$A,0),INDEX(リサーチシート!H:H, MATCH($E164,リサーチシート!$A:$A,0), 0),0)</f>
        <v>#N/A</v>
      </c>
      <c r="K164" s="8" t="e">
        <f>IF(MATCH($E164,リサーチシート!$A:$A,0),INDEX(リサーチシート!I:I, MATCH($E164,リサーチシート!$A:$A,0), 0),0)</f>
        <v>#N/A</v>
      </c>
      <c r="L164" s="7" t="e">
        <f>IF(MATCH($E164,リサーチシート!$A:$A,0),INDEX(リサーチシート!J:J, MATCH($E164,リサーチシート!$A:$A,0), 0),0)</f>
        <v>#N/A</v>
      </c>
      <c r="M164" s="8" t="e">
        <f>IF(MATCH($E164,リサーチシート!$A:$A,0),INDEX(リサーチシート!K:K, MATCH($E164,リサーチシート!$A:$A,0), 0),0)</f>
        <v>#N/A</v>
      </c>
      <c r="N164" s="7" t="e">
        <f>IF(MATCH($E164,リサーチシート!$A:$A,0),INDEX(リサーチシート!L:L, MATCH($E164,リサーチシート!$A:$A,0), 0),0)</f>
        <v>#N/A</v>
      </c>
      <c r="O164" s="7" t="e">
        <f t="shared" si="4"/>
        <v>#N/A</v>
      </c>
      <c r="P164" s="7">
        <f t="shared" si="5"/>
        <v>0</v>
      </c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9.5" thickBot="1" x14ac:dyDescent="0.45">
      <c r="A165" s="10"/>
      <c r="B165" s="10"/>
      <c r="C165" s="10"/>
      <c r="D165" s="10"/>
      <c r="E165" s="10"/>
      <c r="F165" s="10"/>
      <c r="G165" s="10"/>
      <c r="H165" s="10"/>
      <c r="I165" s="10"/>
      <c r="J165" s="7" t="e">
        <f>IF(MATCH($E165,リサーチシート!$A:$A,0),INDEX(リサーチシート!H:H, MATCH($E165,リサーチシート!$A:$A,0), 0),0)</f>
        <v>#N/A</v>
      </c>
      <c r="K165" s="8" t="e">
        <f>IF(MATCH($E165,リサーチシート!$A:$A,0),INDEX(リサーチシート!I:I, MATCH($E165,リサーチシート!$A:$A,0), 0),0)</f>
        <v>#N/A</v>
      </c>
      <c r="L165" s="7" t="e">
        <f>IF(MATCH($E165,リサーチシート!$A:$A,0),INDEX(リサーチシート!J:J, MATCH($E165,リサーチシート!$A:$A,0), 0),0)</f>
        <v>#N/A</v>
      </c>
      <c r="M165" s="8" t="e">
        <f>IF(MATCH($E165,リサーチシート!$A:$A,0),INDEX(リサーチシート!K:K, MATCH($E165,リサーチシート!$A:$A,0), 0),0)</f>
        <v>#N/A</v>
      </c>
      <c r="N165" s="7" t="e">
        <f>IF(MATCH($E165,リサーチシート!$A:$A,0),INDEX(リサーチシート!L:L, MATCH($E165,リサーチシート!$A:$A,0), 0),0)</f>
        <v>#N/A</v>
      </c>
      <c r="O165" s="7" t="e">
        <f t="shared" si="4"/>
        <v>#N/A</v>
      </c>
      <c r="P165" s="7">
        <f t="shared" si="5"/>
        <v>0</v>
      </c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9.5" thickBot="1" x14ac:dyDescent="0.45">
      <c r="A166" s="10"/>
      <c r="B166" s="10"/>
      <c r="C166" s="10"/>
      <c r="D166" s="10"/>
      <c r="E166" s="10"/>
      <c r="F166" s="10"/>
      <c r="G166" s="10"/>
      <c r="H166" s="10"/>
      <c r="I166" s="10"/>
      <c r="J166" s="7" t="e">
        <f>IF(MATCH($E166,リサーチシート!$A:$A,0),INDEX(リサーチシート!H:H, MATCH($E166,リサーチシート!$A:$A,0), 0),0)</f>
        <v>#N/A</v>
      </c>
      <c r="K166" s="8" t="e">
        <f>IF(MATCH($E166,リサーチシート!$A:$A,0),INDEX(リサーチシート!I:I, MATCH($E166,リサーチシート!$A:$A,0), 0),0)</f>
        <v>#N/A</v>
      </c>
      <c r="L166" s="7" t="e">
        <f>IF(MATCH($E166,リサーチシート!$A:$A,0),INDEX(リサーチシート!J:J, MATCH($E166,リサーチシート!$A:$A,0), 0),0)</f>
        <v>#N/A</v>
      </c>
      <c r="M166" s="8" t="e">
        <f>IF(MATCH($E166,リサーチシート!$A:$A,0),INDEX(リサーチシート!K:K, MATCH($E166,リサーチシート!$A:$A,0), 0),0)</f>
        <v>#N/A</v>
      </c>
      <c r="N166" s="7" t="e">
        <f>IF(MATCH($E166,リサーチシート!$A:$A,0),INDEX(リサーチシート!L:L, MATCH($E166,リサーチシート!$A:$A,0), 0),0)</f>
        <v>#N/A</v>
      </c>
      <c r="O166" s="7" t="e">
        <f t="shared" si="4"/>
        <v>#N/A</v>
      </c>
      <c r="P166" s="7">
        <f t="shared" si="5"/>
        <v>0</v>
      </c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9.5" thickBot="1" x14ac:dyDescent="0.45">
      <c r="A167" s="10"/>
      <c r="B167" s="10"/>
      <c r="C167" s="10"/>
      <c r="D167" s="10"/>
      <c r="E167" s="10"/>
      <c r="F167" s="10"/>
      <c r="G167" s="10"/>
      <c r="H167" s="10"/>
      <c r="I167" s="10"/>
      <c r="J167" s="7" t="e">
        <f>IF(MATCH($E167,リサーチシート!$A:$A,0),INDEX(リサーチシート!H:H, MATCH($E167,リサーチシート!$A:$A,0), 0),0)</f>
        <v>#N/A</v>
      </c>
      <c r="K167" s="8" t="e">
        <f>IF(MATCH($E167,リサーチシート!$A:$A,0),INDEX(リサーチシート!I:I, MATCH($E167,リサーチシート!$A:$A,0), 0),0)</f>
        <v>#N/A</v>
      </c>
      <c r="L167" s="7" t="e">
        <f>IF(MATCH($E167,リサーチシート!$A:$A,0),INDEX(リサーチシート!J:J, MATCH($E167,リサーチシート!$A:$A,0), 0),0)</f>
        <v>#N/A</v>
      </c>
      <c r="M167" s="8" t="e">
        <f>IF(MATCH($E167,リサーチシート!$A:$A,0),INDEX(リサーチシート!K:K, MATCH($E167,リサーチシート!$A:$A,0), 0),0)</f>
        <v>#N/A</v>
      </c>
      <c r="N167" s="7" t="e">
        <f>IF(MATCH($E167,リサーチシート!$A:$A,0),INDEX(リサーチシート!L:L, MATCH($E167,リサーチシート!$A:$A,0), 0),0)</f>
        <v>#N/A</v>
      </c>
      <c r="O167" s="7" t="e">
        <f t="shared" si="4"/>
        <v>#N/A</v>
      </c>
      <c r="P167" s="7">
        <f t="shared" si="5"/>
        <v>0</v>
      </c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9.5" thickBot="1" x14ac:dyDescent="0.4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9.5" thickBot="1" x14ac:dyDescent="0.4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9.5" thickBot="1" x14ac:dyDescent="0.4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9.5" thickBot="1" x14ac:dyDescent="0.4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9.5" thickBot="1" x14ac:dyDescent="0.4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9.5" thickBot="1" x14ac:dyDescent="0.4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9.5" thickBot="1" x14ac:dyDescent="0.4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9.5" thickBot="1" x14ac:dyDescent="0.4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9.5" thickBot="1" x14ac:dyDescent="0.4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9.5" thickBot="1" x14ac:dyDescent="0.4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9.5" thickBot="1" x14ac:dyDescent="0.4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9.5" thickBot="1" x14ac:dyDescent="0.4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9.5" thickBot="1" x14ac:dyDescent="0.4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9.5" thickBot="1" x14ac:dyDescent="0.4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9.5" thickBot="1" x14ac:dyDescent="0.4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9.5" thickBot="1" x14ac:dyDescent="0.4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9.5" thickBot="1" x14ac:dyDescent="0.4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9.5" thickBot="1" x14ac:dyDescent="0.4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9.5" thickBot="1" x14ac:dyDescent="0.4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9.5" thickBot="1" x14ac:dyDescent="0.4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9.5" thickBot="1" x14ac:dyDescent="0.4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9.5" thickBot="1" x14ac:dyDescent="0.4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9.5" thickBot="1" x14ac:dyDescent="0.4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9.5" thickBot="1" x14ac:dyDescent="0.4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9.5" thickBot="1" x14ac:dyDescent="0.4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9.5" thickBot="1" x14ac:dyDescent="0.4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9.5" thickBot="1" x14ac:dyDescent="0.4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9.5" thickBot="1" x14ac:dyDescent="0.4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9.5" thickBot="1" x14ac:dyDescent="0.4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9.5" thickBot="1" x14ac:dyDescent="0.4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9.5" thickBot="1" x14ac:dyDescent="0.4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9.5" thickBot="1" x14ac:dyDescent="0.4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9.5" thickBot="1" x14ac:dyDescent="0.4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9.5" thickBot="1" x14ac:dyDescent="0.4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9.5" thickBot="1" x14ac:dyDescent="0.4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9.5" thickBot="1" x14ac:dyDescent="0.4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9.5" thickBot="1" x14ac:dyDescent="0.4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9.5" thickBot="1" x14ac:dyDescent="0.4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9.5" thickBot="1" x14ac:dyDescent="0.4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9.5" thickBot="1" x14ac:dyDescent="0.4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9.5" thickBot="1" x14ac:dyDescent="0.4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9.5" thickBot="1" x14ac:dyDescent="0.4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9.5" thickBot="1" x14ac:dyDescent="0.4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9.5" thickBot="1" x14ac:dyDescent="0.4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9.5" thickBot="1" x14ac:dyDescent="0.4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9.5" thickBot="1" x14ac:dyDescent="0.4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9.5" thickBot="1" x14ac:dyDescent="0.4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9.5" thickBot="1" x14ac:dyDescent="0.4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9.5" thickBot="1" x14ac:dyDescent="0.4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9.5" thickBot="1" x14ac:dyDescent="0.4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9.5" thickBot="1" x14ac:dyDescent="0.4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9.5" thickBot="1" x14ac:dyDescent="0.4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9.5" thickBot="1" x14ac:dyDescent="0.4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9.5" thickBot="1" x14ac:dyDescent="0.4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9.5" thickBot="1" x14ac:dyDescent="0.4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9.5" thickBot="1" x14ac:dyDescent="0.4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9.5" thickBot="1" x14ac:dyDescent="0.4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9.5" thickBot="1" x14ac:dyDescent="0.4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9.5" thickBot="1" x14ac:dyDescent="0.4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9.5" thickBot="1" x14ac:dyDescent="0.4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9.5" thickBot="1" x14ac:dyDescent="0.4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9.5" thickBot="1" x14ac:dyDescent="0.4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9.5" thickBot="1" x14ac:dyDescent="0.4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9.5" thickBot="1" x14ac:dyDescent="0.4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9.5" thickBot="1" x14ac:dyDescent="0.4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9.5" thickBot="1" x14ac:dyDescent="0.4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9.5" thickBot="1" x14ac:dyDescent="0.4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9.5" thickBot="1" x14ac:dyDescent="0.4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9.5" thickBot="1" x14ac:dyDescent="0.4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9.5" thickBot="1" x14ac:dyDescent="0.4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9.5" thickBot="1" x14ac:dyDescent="0.4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9.5" thickBot="1" x14ac:dyDescent="0.4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9.5" thickBot="1" x14ac:dyDescent="0.4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9.5" thickBot="1" x14ac:dyDescent="0.4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9.5" thickBot="1" x14ac:dyDescent="0.4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9.5" thickBot="1" x14ac:dyDescent="0.4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9.5" thickBot="1" x14ac:dyDescent="0.4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9.5" thickBot="1" x14ac:dyDescent="0.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9.5" thickBot="1" x14ac:dyDescent="0.4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9.5" thickBot="1" x14ac:dyDescent="0.4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9.5" thickBot="1" x14ac:dyDescent="0.4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9.5" thickBot="1" x14ac:dyDescent="0.4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9.5" thickBot="1" x14ac:dyDescent="0.4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9.5" thickBot="1" x14ac:dyDescent="0.4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9.5" thickBot="1" x14ac:dyDescent="0.4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9.5" thickBot="1" x14ac:dyDescent="0.4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9.5" thickBot="1" x14ac:dyDescent="0.4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9.5" thickBot="1" x14ac:dyDescent="0.4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9.5" thickBot="1" x14ac:dyDescent="0.4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9.5" thickBot="1" x14ac:dyDescent="0.4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9.5" thickBot="1" x14ac:dyDescent="0.4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9.5" thickBot="1" x14ac:dyDescent="0.4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9.5" thickBot="1" x14ac:dyDescent="0.4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9.5" thickBot="1" x14ac:dyDescent="0.4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9.5" thickBot="1" x14ac:dyDescent="0.4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9.5" thickBot="1" x14ac:dyDescent="0.4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9.5" thickBot="1" x14ac:dyDescent="0.4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9.5" thickBot="1" x14ac:dyDescent="0.4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9.5" thickBot="1" x14ac:dyDescent="0.4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9.5" thickBot="1" x14ac:dyDescent="0.4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9.5" thickBot="1" x14ac:dyDescent="0.4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9.5" thickBot="1" x14ac:dyDescent="0.4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9.5" thickBot="1" x14ac:dyDescent="0.4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9.5" thickBot="1" x14ac:dyDescent="0.4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9.5" thickBot="1" x14ac:dyDescent="0.4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9.5" thickBot="1" x14ac:dyDescent="0.4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9.5" thickBot="1" x14ac:dyDescent="0.4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9.5" thickBot="1" x14ac:dyDescent="0.4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9.5" thickBot="1" x14ac:dyDescent="0.4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9.5" thickBot="1" x14ac:dyDescent="0.4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9.5" thickBot="1" x14ac:dyDescent="0.4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9.5" thickBot="1" x14ac:dyDescent="0.4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9.5" thickBot="1" x14ac:dyDescent="0.4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9.5" thickBot="1" x14ac:dyDescent="0.4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9.5" thickBot="1" x14ac:dyDescent="0.4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9.5" thickBot="1" x14ac:dyDescent="0.4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9.5" thickBot="1" x14ac:dyDescent="0.4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9.5" thickBot="1" x14ac:dyDescent="0.4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9.5" thickBot="1" x14ac:dyDescent="0.4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9.5" thickBot="1" x14ac:dyDescent="0.4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9.5" thickBot="1" x14ac:dyDescent="0.4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9.5" thickBot="1" x14ac:dyDescent="0.4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9.5" thickBot="1" x14ac:dyDescent="0.4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9.5" thickBot="1" x14ac:dyDescent="0.4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9.5" thickBot="1" x14ac:dyDescent="0.4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9.5" thickBot="1" x14ac:dyDescent="0.4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9.5" thickBot="1" x14ac:dyDescent="0.4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9.5" thickBot="1" x14ac:dyDescent="0.4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9.5" thickBot="1" x14ac:dyDescent="0.4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9.5" thickBot="1" x14ac:dyDescent="0.4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9.5" thickBot="1" x14ac:dyDescent="0.4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9.5" thickBot="1" x14ac:dyDescent="0.4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9.5" thickBot="1" x14ac:dyDescent="0.4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9.5" thickBot="1" x14ac:dyDescent="0.4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9.5" thickBot="1" x14ac:dyDescent="0.4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9.5" thickBot="1" x14ac:dyDescent="0.4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9.5" thickBot="1" x14ac:dyDescent="0.4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9.5" thickBot="1" x14ac:dyDescent="0.4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9.5" thickBot="1" x14ac:dyDescent="0.4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9.5" thickBot="1" x14ac:dyDescent="0.4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9.5" thickBot="1" x14ac:dyDescent="0.4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9.5" thickBot="1" x14ac:dyDescent="0.4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9.5" thickBot="1" x14ac:dyDescent="0.4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9.5" thickBot="1" x14ac:dyDescent="0.4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9.5" thickBot="1" x14ac:dyDescent="0.4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9.5" thickBot="1" x14ac:dyDescent="0.4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9.5" thickBot="1" x14ac:dyDescent="0.4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9.5" thickBot="1" x14ac:dyDescent="0.4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9.5" thickBot="1" x14ac:dyDescent="0.4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9.5" thickBot="1" x14ac:dyDescent="0.4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9.5" thickBot="1" x14ac:dyDescent="0.4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9.5" thickBot="1" x14ac:dyDescent="0.4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9.5" thickBot="1" x14ac:dyDescent="0.4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9.5" thickBot="1" x14ac:dyDescent="0.4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9.5" thickBot="1" x14ac:dyDescent="0.4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9.5" thickBot="1" x14ac:dyDescent="0.4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9.5" thickBot="1" x14ac:dyDescent="0.4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9.5" thickBot="1" x14ac:dyDescent="0.4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9.5" thickBot="1" x14ac:dyDescent="0.4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9.5" thickBot="1" x14ac:dyDescent="0.4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9.5" thickBot="1" x14ac:dyDescent="0.4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9.5" thickBot="1" x14ac:dyDescent="0.4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9.5" thickBot="1" x14ac:dyDescent="0.4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9.5" thickBot="1" x14ac:dyDescent="0.4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9.5" thickBot="1" x14ac:dyDescent="0.4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9.5" thickBot="1" x14ac:dyDescent="0.4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9.5" thickBot="1" x14ac:dyDescent="0.4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9.5" thickBot="1" x14ac:dyDescent="0.4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9.5" thickBot="1" x14ac:dyDescent="0.4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9.5" thickBot="1" x14ac:dyDescent="0.4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9.5" thickBot="1" x14ac:dyDescent="0.4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9.5" thickBot="1" x14ac:dyDescent="0.4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9.5" thickBot="1" x14ac:dyDescent="0.4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9.5" thickBot="1" x14ac:dyDescent="0.4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9.5" thickBot="1" x14ac:dyDescent="0.4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9.5" thickBot="1" x14ac:dyDescent="0.4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9.5" thickBot="1" x14ac:dyDescent="0.4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9.5" thickBot="1" x14ac:dyDescent="0.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9.5" thickBot="1" x14ac:dyDescent="0.4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9.5" thickBot="1" x14ac:dyDescent="0.4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9.5" thickBot="1" x14ac:dyDescent="0.4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9.5" thickBot="1" x14ac:dyDescent="0.4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9.5" thickBot="1" x14ac:dyDescent="0.4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9.5" thickBot="1" x14ac:dyDescent="0.4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9.5" thickBot="1" x14ac:dyDescent="0.4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9.5" thickBot="1" x14ac:dyDescent="0.4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9.5" thickBot="1" x14ac:dyDescent="0.4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9.5" thickBot="1" x14ac:dyDescent="0.4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9.5" thickBot="1" x14ac:dyDescent="0.4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9.5" thickBot="1" x14ac:dyDescent="0.4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9.5" thickBot="1" x14ac:dyDescent="0.4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9.5" thickBot="1" x14ac:dyDescent="0.4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9.5" thickBot="1" x14ac:dyDescent="0.4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9.5" thickBot="1" x14ac:dyDescent="0.4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9.5" thickBot="1" x14ac:dyDescent="0.4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9.5" thickBot="1" x14ac:dyDescent="0.4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9.5" thickBot="1" x14ac:dyDescent="0.4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9.5" thickBot="1" x14ac:dyDescent="0.4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9.5" thickBot="1" x14ac:dyDescent="0.4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9.5" thickBot="1" x14ac:dyDescent="0.4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9.5" thickBot="1" x14ac:dyDescent="0.4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9.5" thickBot="1" x14ac:dyDescent="0.4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9.5" thickBot="1" x14ac:dyDescent="0.4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9.5" thickBot="1" x14ac:dyDescent="0.4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9.5" thickBot="1" x14ac:dyDescent="0.4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9.5" thickBot="1" x14ac:dyDescent="0.4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9.5" thickBot="1" x14ac:dyDescent="0.4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9.5" thickBot="1" x14ac:dyDescent="0.4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9.5" thickBot="1" x14ac:dyDescent="0.4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9.5" thickBot="1" x14ac:dyDescent="0.4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9.5" thickBot="1" x14ac:dyDescent="0.4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9.5" thickBot="1" x14ac:dyDescent="0.4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9.5" thickBot="1" x14ac:dyDescent="0.4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9.5" thickBot="1" x14ac:dyDescent="0.4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9.5" thickBot="1" x14ac:dyDescent="0.4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9.5" thickBot="1" x14ac:dyDescent="0.4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9.5" thickBot="1" x14ac:dyDescent="0.4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9.5" thickBot="1" x14ac:dyDescent="0.4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9.5" thickBot="1" x14ac:dyDescent="0.4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9.5" thickBot="1" x14ac:dyDescent="0.4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9.5" thickBot="1" x14ac:dyDescent="0.4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9.5" thickBot="1" x14ac:dyDescent="0.4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9.5" thickBot="1" x14ac:dyDescent="0.4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9.5" thickBot="1" x14ac:dyDescent="0.4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9.5" thickBot="1" x14ac:dyDescent="0.4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9.5" thickBot="1" x14ac:dyDescent="0.4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9.5" thickBot="1" x14ac:dyDescent="0.4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9.5" thickBot="1" x14ac:dyDescent="0.4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9.5" thickBot="1" x14ac:dyDescent="0.4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9.5" thickBot="1" x14ac:dyDescent="0.4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9.5" thickBot="1" x14ac:dyDescent="0.4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9.5" thickBot="1" x14ac:dyDescent="0.4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9.5" thickBot="1" x14ac:dyDescent="0.4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9.5" thickBot="1" x14ac:dyDescent="0.4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9.5" thickBot="1" x14ac:dyDescent="0.4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9.5" thickBot="1" x14ac:dyDescent="0.4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9.5" thickBot="1" x14ac:dyDescent="0.4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9.5" thickBot="1" x14ac:dyDescent="0.4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9.5" thickBot="1" x14ac:dyDescent="0.4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9.5" thickBot="1" x14ac:dyDescent="0.4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9.5" thickBot="1" x14ac:dyDescent="0.4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9.5" thickBot="1" x14ac:dyDescent="0.4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9.5" thickBot="1" x14ac:dyDescent="0.4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9.5" thickBot="1" x14ac:dyDescent="0.4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9.5" thickBot="1" x14ac:dyDescent="0.4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9.5" thickBot="1" x14ac:dyDescent="0.4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9.5" thickBot="1" x14ac:dyDescent="0.4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9.5" thickBot="1" x14ac:dyDescent="0.4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9.5" thickBot="1" x14ac:dyDescent="0.4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9.5" thickBot="1" x14ac:dyDescent="0.4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9.5" thickBot="1" x14ac:dyDescent="0.4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9.5" thickBot="1" x14ac:dyDescent="0.4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9.5" thickBot="1" x14ac:dyDescent="0.4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9.5" thickBot="1" x14ac:dyDescent="0.4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9.5" thickBot="1" x14ac:dyDescent="0.4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9.5" thickBot="1" x14ac:dyDescent="0.4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9.5" thickBot="1" x14ac:dyDescent="0.4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9.5" thickBot="1" x14ac:dyDescent="0.4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9.5" thickBot="1" x14ac:dyDescent="0.4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9.5" thickBot="1" x14ac:dyDescent="0.4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9.5" thickBot="1" x14ac:dyDescent="0.4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9.5" thickBot="1" x14ac:dyDescent="0.4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9.5" thickBot="1" x14ac:dyDescent="0.4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9.5" thickBot="1" x14ac:dyDescent="0.4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9.5" thickBot="1" x14ac:dyDescent="0.4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9.5" thickBot="1" x14ac:dyDescent="0.4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9.5" thickBot="1" x14ac:dyDescent="0.4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9.5" thickBot="1" x14ac:dyDescent="0.4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9.5" thickBot="1" x14ac:dyDescent="0.4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9.5" thickBot="1" x14ac:dyDescent="0.4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9.5" thickBot="1" x14ac:dyDescent="0.4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9.5" thickBot="1" x14ac:dyDescent="0.4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9.5" thickBot="1" x14ac:dyDescent="0.4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9.5" thickBot="1" x14ac:dyDescent="0.4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9.5" thickBot="1" x14ac:dyDescent="0.4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9.5" thickBot="1" x14ac:dyDescent="0.4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9.5" thickBot="1" x14ac:dyDescent="0.4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9.5" thickBot="1" x14ac:dyDescent="0.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9.5" thickBot="1" x14ac:dyDescent="0.4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9.5" thickBot="1" x14ac:dyDescent="0.4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9.5" thickBot="1" x14ac:dyDescent="0.4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9.5" thickBot="1" x14ac:dyDescent="0.4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9.5" thickBot="1" x14ac:dyDescent="0.4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9.5" thickBot="1" x14ac:dyDescent="0.4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9.5" thickBot="1" x14ac:dyDescent="0.4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9.5" thickBot="1" x14ac:dyDescent="0.4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9.5" thickBot="1" x14ac:dyDescent="0.4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9.5" thickBot="1" x14ac:dyDescent="0.4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9.5" thickBot="1" x14ac:dyDescent="0.4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9.5" thickBot="1" x14ac:dyDescent="0.4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9.5" thickBot="1" x14ac:dyDescent="0.4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9.5" thickBot="1" x14ac:dyDescent="0.4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9.5" thickBot="1" x14ac:dyDescent="0.4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9.5" thickBot="1" x14ac:dyDescent="0.4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9.5" thickBot="1" x14ac:dyDescent="0.4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9.5" thickBot="1" x14ac:dyDescent="0.4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9.5" thickBot="1" x14ac:dyDescent="0.4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9.5" thickBot="1" x14ac:dyDescent="0.4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9.5" thickBot="1" x14ac:dyDescent="0.4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9.5" thickBot="1" x14ac:dyDescent="0.4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9.5" thickBot="1" x14ac:dyDescent="0.4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9.5" thickBot="1" x14ac:dyDescent="0.4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9.5" thickBot="1" x14ac:dyDescent="0.4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9.5" thickBot="1" x14ac:dyDescent="0.4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9.5" thickBot="1" x14ac:dyDescent="0.4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9.5" thickBot="1" x14ac:dyDescent="0.4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9.5" thickBot="1" x14ac:dyDescent="0.4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9.5" thickBot="1" x14ac:dyDescent="0.4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9.5" thickBot="1" x14ac:dyDescent="0.4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9.5" thickBot="1" x14ac:dyDescent="0.4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9.5" thickBot="1" x14ac:dyDescent="0.4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9.5" thickBot="1" x14ac:dyDescent="0.4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9.5" thickBot="1" x14ac:dyDescent="0.4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9.5" thickBot="1" x14ac:dyDescent="0.4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9.5" thickBot="1" x14ac:dyDescent="0.4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9.5" thickBot="1" x14ac:dyDescent="0.4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9.5" thickBot="1" x14ac:dyDescent="0.4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9.5" thickBot="1" x14ac:dyDescent="0.4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9.5" thickBot="1" x14ac:dyDescent="0.4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9.5" thickBot="1" x14ac:dyDescent="0.4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9.5" thickBot="1" x14ac:dyDescent="0.4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9.5" thickBot="1" x14ac:dyDescent="0.4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9.5" thickBot="1" x14ac:dyDescent="0.4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9.5" thickBot="1" x14ac:dyDescent="0.4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9.5" thickBot="1" x14ac:dyDescent="0.4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9.5" thickBot="1" x14ac:dyDescent="0.4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9.5" thickBot="1" x14ac:dyDescent="0.4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9.5" thickBot="1" x14ac:dyDescent="0.4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9.5" thickBot="1" x14ac:dyDescent="0.4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9.5" thickBot="1" x14ac:dyDescent="0.4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9.5" thickBot="1" x14ac:dyDescent="0.4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9.5" thickBot="1" x14ac:dyDescent="0.4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9.5" thickBot="1" x14ac:dyDescent="0.4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9.5" thickBot="1" x14ac:dyDescent="0.4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9.5" thickBot="1" x14ac:dyDescent="0.4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9.5" thickBot="1" x14ac:dyDescent="0.4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9.5" thickBot="1" x14ac:dyDescent="0.4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9.5" thickBot="1" x14ac:dyDescent="0.4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9.5" thickBot="1" x14ac:dyDescent="0.4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9.5" thickBot="1" x14ac:dyDescent="0.4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9.5" thickBot="1" x14ac:dyDescent="0.4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9.5" thickBot="1" x14ac:dyDescent="0.4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9.5" thickBot="1" x14ac:dyDescent="0.4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9.5" thickBot="1" x14ac:dyDescent="0.4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9.5" thickBot="1" x14ac:dyDescent="0.4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9.5" thickBot="1" x14ac:dyDescent="0.4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9.5" thickBot="1" x14ac:dyDescent="0.4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9.5" thickBot="1" x14ac:dyDescent="0.4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9.5" thickBot="1" x14ac:dyDescent="0.4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9.5" thickBot="1" x14ac:dyDescent="0.4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9.5" thickBot="1" x14ac:dyDescent="0.4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9.5" thickBot="1" x14ac:dyDescent="0.4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9.5" thickBot="1" x14ac:dyDescent="0.4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9.5" thickBot="1" x14ac:dyDescent="0.4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9.5" thickBot="1" x14ac:dyDescent="0.4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9.5" thickBot="1" x14ac:dyDescent="0.4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9.5" thickBot="1" x14ac:dyDescent="0.4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9.5" thickBot="1" x14ac:dyDescent="0.4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9.5" thickBot="1" x14ac:dyDescent="0.4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9.5" thickBot="1" x14ac:dyDescent="0.4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9.5" thickBot="1" x14ac:dyDescent="0.4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9.5" thickBot="1" x14ac:dyDescent="0.4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9.5" thickBot="1" x14ac:dyDescent="0.4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9.5" thickBot="1" x14ac:dyDescent="0.4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9.5" thickBot="1" x14ac:dyDescent="0.4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9.5" thickBot="1" x14ac:dyDescent="0.4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9.5" thickBot="1" x14ac:dyDescent="0.4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9.5" thickBot="1" x14ac:dyDescent="0.4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9.5" thickBot="1" x14ac:dyDescent="0.4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9.5" thickBot="1" x14ac:dyDescent="0.4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9.5" thickBot="1" x14ac:dyDescent="0.4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9.5" thickBot="1" x14ac:dyDescent="0.4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9.5" thickBot="1" x14ac:dyDescent="0.4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9.5" thickBot="1" x14ac:dyDescent="0.4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9.5" thickBot="1" x14ac:dyDescent="0.4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9.5" thickBot="1" x14ac:dyDescent="0.4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9.5" thickBot="1" x14ac:dyDescent="0.4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9.5" thickBot="1" x14ac:dyDescent="0.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9.5" thickBot="1" x14ac:dyDescent="0.4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9.5" thickBot="1" x14ac:dyDescent="0.4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9.5" thickBot="1" x14ac:dyDescent="0.4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9.5" thickBot="1" x14ac:dyDescent="0.4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9.5" thickBot="1" x14ac:dyDescent="0.4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9.5" thickBot="1" x14ac:dyDescent="0.4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9.5" thickBot="1" x14ac:dyDescent="0.4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9.5" thickBot="1" x14ac:dyDescent="0.4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9.5" thickBot="1" x14ac:dyDescent="0.4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9.5" thickBot="1" x14ac:dyDescent="0.4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9.5" thickBot="1" x14ac:dyDescent="0.4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9.5" thickBot="1" x14ac:dyDescent="0.4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9.5" thickBot="1" x14ac:dyDescent="0.4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9.5" thickBot="1" x14ac:dyDescent="0.4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9.5" thickBot="1" x14ac:dyDescent="0.4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9.5" thickBot="1" x14ac:dyDescent="0.4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9.5" thickBot="1" x14ac:dyDescent="0.4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9.5" thickBot="1" x14ac:dyDescent="0.4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9.5" thickBot="1" x14ac:dyDescent="0.4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9.5" thickBot="1" x14ac:dyDescent="0.4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9.5" thickBot="1" x14ac:dyDescent="0.4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9.5" thickBot="1" x14ac:dyDescent="0.4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9.5" thickBot="1" x14ac:dyDescent="0.4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9.5" thickBot="1" x14ac:dyDescent="0.4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9.5" thickBot="1" x14ac:dyDescent="0.4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9.5" thickBot="1" x14ac:dyDescent="0.4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9.5" thickBot="1" x14ac:dyDescent="0.4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9.5" thickBot="1" x14ac:dyDescent="0.4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9.5" thickBot="1" x14ac:dyDescent="0.4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9.5" thickBot="1" x14ac:dyDescent="0.4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9.5" thickBot="1" x14ac:dyDescent="0.4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9.5" thickBot="1" x14ac:dyDescent="0.4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9.5" thickBot="1" x14ac:dyDescent="0.4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9.5" thickBot="1" x14ac:dyDescent="0.4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9.5" thickBot="1" x14ac:dyDescent="0.4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9.5" thickBot="1" x14ac:dyDescent="0.4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9.5" thickBot="1" x14ac:dyDescent="0.4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9.5" thickBot="1" x14ac:dyDescent="0.4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9.5" thickBot="1" x14ac:dyDescent="0.4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9.5" thickBot="1" x14ac:dyDescent="0.4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9.5" thickBot="1" x14ac:dyDescent="0.4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9.5" thickBot="1" x14ac:dyDescent="0.4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9.5" thickBot="1" x14ac:dyDescent="0.4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9.5" thickBot="1" x14ac:dyDescent="0.4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9.5" thickBot="1" x14ac:dyDescent="0.4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9.5" thickBot="1" x14ac:dyDescent="0.4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9.5" thickBot="1" x14ac:dyDescent="0.4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9.5" thickBot="1" x14ac:dyDescent="0.4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9.5" thickBot="1" x14ac:dyDescent="0.4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9.5" thickBot="1" x14ac:dyDescent="0.4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9.5" thickBot="1" x14ac:dyDescent="0.4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9.5" thickBot="1" x14ac:dyDescent="0.4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9.5" thickBot="1" x14ac:dyDescent="0.4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9.5" thickBot="1" x14ac:dyDescent="0.4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9.5" thickBot="1" x14ac:dyDescent="0.4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9.5" thickBot="1" x14ac:dyDescent="0.4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9.5" thickBot="1" x14ac:dyDescent="0.4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9.5" thickBot="1" x14ac:dyDescent="0.4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9.5" thickBot="1" x14ac:dyDescent="0.4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9.5" thickBot="1" x14ac:dyDescent="0.4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9.5" thickBot="1" x14ac:dyDescent="0.4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9.5" thickBot="1" x14ac:dyDescent="0.4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9.5" thickBot="1" x14ac:dyDescent="0.4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9.5" thickBot="1" x14ac:dyDescent="0.4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9.5" thickBot="1" x14ac:dyDescent="0.4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9.5" thickBot="1" x14ac:dyDescent="0.4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9.5" thickBot="1" x14ac:dyDescent="0.4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9.5" thickBot="1" x14ac:dyDescent="0.4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9.5" thickBot="1" x14ac:dyDescent="0.4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9.5" thickBot="1" x14ac:dyDescent="0.4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9.5" thickBot="1" x14ac:dyDescent="0.4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9.5" thickBot="1" x14ac:dyDescent="0.4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9.5" thickBot="1" x14ac:dyDescent="0.4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9.5" thickBot="1" x14ac:dyDescent="0.4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9.5" thickBot="1" x14ac:dyDescent="0.4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9.5" thickBot="1" x14ac:dyDescent="0.4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9.5" thickBot="1" x14ac:dyDescent="0.4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9.5" thickBot="1" x14ac:dyDescent="0.4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9.5" thickBot="1" x14ac:dyDescent="0.4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9.5" thickBot="1" x14ac:dyDescent="0.4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9.5" thickBot="1" x14ac:dyDescent="0.4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9.5" thickBot="1" x14ac:dyDescent="0.4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9.5" thickBot="1" x14ac:dyDescent="0.4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9.5" thickBot="1" x14ac:dyDescent="0.4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9.5" thickBot="1" x14ac:dyDescent="0.4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9.5" thickBot="1" x14ac:dyDescent="0.4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9.5" thickBot="1" x14ac:dyDescent="0.4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9.5" thickBot="1" x14ac:dyDescent="0.4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9.5" thickBot="1" x14ac:dyDescent="0.4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9.5" thickBot="1" x14ac:dyDescent="0.4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9.5" thickBot="1" x14ac:dyDescent="0.4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9.5" thickBot="1" x14ac:dyDescent="0.4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9.5" thickBot="1" x14ac:dyDescent="0.4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9.5" thickBot="1" x14ac:dyDescent="0.4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9.5" thickBot="1" x14ac:dyDescent="0.4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9.5" thickBot="1" x14ac:dyDescent="0.4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9.5" thickBot="1" x14ac:dyDescent="0.4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9.5" thickBot="1" x14ac:dyDescent="0.4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9.5" thickBot="1" x14ac:dyDescent="0.4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9.5" thickBot="1" x14ac:dyDescent="0.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9.5" thickBot="1" x14ac:dyDescent="0.4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9.5" thickBot="1" x14ac:dyDescent="0.4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9.5" thickBot="1" x14ac:dyDescent="0.4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9.5" thickBot="1" x14ac:dyDescent="0.4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9.5" thickBot="1" x14ac:dyDescent="0.4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9.5" thickBot="1" x14ac:dyDescent="0.4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9.5" thickBot="1" x14ac:dyDescent="0.4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9.5" thickBot="1" x14ac:dyDescent="0.4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9.5" thickBot="1" x14ac:dyDescent="0.4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9.5" thickBot="1" x14ac:dyDescent="0.4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9.5" thickBot="1" x14ac:dyDescent="0.4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9.5" thickBot="1" x14ac:dyDescent="0.4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9.5" thickBot="1" x14ac:dyDescent="0.4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9.5" thickBot="1" x14ac:dyDescent="0.4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9.5" thickBot="1" x14ac:dyDescent="0.4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9.5" thickBot="1" x14ac:dyDescent="0.4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9.5" thickBot="1" x14ac:dyDescent="0.4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9.5" thickBot="1" x14ac:dyDescent="0.4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9.5" thickBot="1" x14ac:dyDescent="0.4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9.5" thickBot="1" x14ac:dyDescent="0.4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9.5" thickBot="1" x14ac:dyDescent="0.4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9.5" thickBot="1" x14ac:dyDescent="0.4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9.5" thickBot="1" x14ac:dyDescent="0.4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9.5" thickBot="1" x14ac:dyDescent="0.4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9.5" thickBot="1" x14ac:dyDescent="0.4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9.5" thickBot="1" x14ac:dyDescent="0.4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9.5" thickBot="1" x14ac:dyDescent="0.4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9.5" thickBot="1" x14ac:dyDescent="0.4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9.5" thickBot="1" x14ac:dyDescent="0.4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9.5" thickBot="1" x14ac:dyDescent="0.4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9.5" thickBot="1" x14ac:dyDescent="0.4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9.5" thickBot="1" x14ac:dyDescent="0.4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9.5" thickBot="1" x14ac:dyDescent="0.4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9.5" thickBot="1" x14ac:dyDescent="0.4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9.5" thickBot="1" x14ac:dyDescent="0.4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9.5" thickBot="1" x14ac:dyDescent="0.4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9.5" thickBot="1" x14ac:dyDescent="0.4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9.5" thickBot="1" x14ac:dyDescent="0.4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9.5" thickBot="1" x14ac:dyDescent="0.4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9.5" thickBot="1" x14ac:dyDescent="0.4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9.5" thickBot="1" x14ac:dyDescent="0.4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9.5" thickBot="1" x14ac:dyDescent="0.4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9.5" thickBot="1" x14ac:dyDescent="0.4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9.5" thickBot="1" x14ac:dyDescent="0.4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9.5" thickBot="1" x14ac:dyDescent="0.4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9.5" thickBot="1" x14ac:dyDescent="0.4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9.5" thickBot="1" x14ac:dyDescent="0.4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9.5" thickBot="1" x14ac:dyDescent="0.4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9.5" thickBot="1" x14ac:dyDescent="0.4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9.5" thickBot="1" x14ac:dyDescent="0.4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9.5" thickBot="1" x14ac:dyDescent="0.4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9.5" thickBot="1" x14ac:dyDescent="0.4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9.5" thickBot="1" x14ac:dyDescent="0.4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9.5" thickBot="1" x14ac:dyDescent="0.4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9.5" thickBot="1" x14ac:dyDescent="0.4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9.5" thickBot="1" x14ac:dyDescent="0.4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9.5" thickBot="1" x14ac:dyDescent="0.4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9.5" thickBot="1" x14ac:dyDescent="0.4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9.5" thickBot="1" x14ac:dyDescent="0.4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9.5" thickBot="1" x14ac:dyDescent="0.4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9.5" thickBot="1" x14ac:dyDescent="0.4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9.5" thickBot="1" x14ac:dyDescent="0.4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9.5" thickBot="1" x14ac:dyDescent="0.4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9.5" thickBot="1" x14ac:dyDescent="0.4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9.5" thickBot="1" x14ac:dyDescent="0.4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9.5" thickBot="1" x14ac:dyDescent="0.4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9.5" thickBot="1" x14ac:dyDescent="0.4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9.5" thickBot="1" x14ac:dyDescent="0.4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9.5" thickBot="1" x14ac:dyDescent="0.4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9.5" thickBot="1" x14ac:dyDescent="0.4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9.5" thickBot="1" x14ac:dyDescent="0.4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9.5" thickBot="1" x14ac:dyDescent="0.4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9.5" thickBot="1" x14ac:dyDescent="0.4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9.5" thickBot="1" x14ac:dyDescent="0.4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9.5" thickBot="1" x14ac:dyDescent="0.4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9.5" thickBot="1" x14ac:dyDescent="0.4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9.5" thickBot="1" x14ac:dyDescent="0.4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9.5" thickBot="1" x14ac:dyDescent="0.4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9.5" thickBot="1" x14ac:dyDescent="0.4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9.5" thickBot="1" x14ac:dyDescent="0.4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9.5" thickBot="1" x14ac:dyDescent="0.4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9.5" thickBot="1" x14ac:dyDescent="0.4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9.5" thickBot="1" x14ac:dyDescent="0.4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9.5" thickBot="1" x14ac:dyDescent="0.4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9.5" thickBot="1" x14ac:dyDescent="0.4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9.5" thickBot="1" x14ac:dyDescent="0.4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9.5" thickBot="1" x14ac:dyDescent="0.4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9.5" thickBot="1" x14ac:dyDescent="0.4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9.5" thickBot="1" x14ac:dyDescent="0.4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9.5" thickBot="1" x14ac:dyDescent="0.4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9.5" thickBot="1" x14ac:dyDescent="0.4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9.5" thickBot="1" x14ac:dyDescent="0.4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9.5" thickBot="1" x14ac:dyDescent="0.4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9.5" thickBot="1" x14ac:dyDescent="0.4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9.5" thickBot="1" x14ac:dyDescent="0.4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9.5" thickBot="1" x14ac:dyDescent="0.4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9.5" thickBot="1" x14ac:dyDescent="0.4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9.5" thickBot="1" x14ac:dyDescent="0.4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9.5" thickBot="1" x14ac:dyDescent="0.4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9.5" thickBot="1" x14ac:dyDescent="0.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9.5" thickBot="1" x14ac:dyDescent="0.4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9.5" thickBot="1" x14ac:dyDescent="0.4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9.5" thickBot="1" x14ac:dyDescent="0.4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9.5" thickBot="1" x14ac:dyDescent="0.4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9.5" thickBot="1" x14ac:dyDescent="0.4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9.5" thickBot="1" x14ac:dyDescent="0.4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9.5" thickBot="1" x14ac:dyDescent="0.4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9.5" thickBot="1" x14ac:dyDescent="0.4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9.5" thickBot="1" x14ac:dyDescent="0.4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9.5" thickBot="1" x14ac:dyDescent="0.4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9.5" thickBot="1" x14ac:dyDescent="0.4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9.5" thickBot="1" x14ac:dyDescent="0.4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9.5" thickBot="1" x14ac:dyDescent="0.4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9.5" thickBot="1" x14ac:dyDescent="0.4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9.5" thickBot="1" x14ac:dyDescent="0.4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9.5" thickBot="1" x14ac:dyDescent="0.4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9.5" thickBot="1" x14ac:dyDescent="0.4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9.5" thickBot="1" x14ac:dyDescent="0.4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9.5" thickBot="1" x14ac:dyDescent="0.4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9.5" thickBot="1" x14ac:dyDescent="0.4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9.5" thickBot="1" x14ac:dyDescent="0.4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9.5" thickBot="1" x14ac:dyDescent="0.4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9.5" thickBot="1" x14ac:dyDescent="0.4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9.5" thickBot="1" x14ac:dyDescent="0.4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9.5" thickBot="1" x14ac:dyDescent="0.4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9.5" thickBot="1" x14ac:dyDescent="0.4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9.5" thickBot="1" x14ac:dyDescent="0.4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9.5" thickBot="1" x14ac:dyDescent="0.4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9.5" thickBot="1" x14ac:dyDescent="0.4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9.5" thickBot="1" x14ac:dyDescent="0.4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9.5" thickBot="1" x14ac:dyDescent="0.4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9.5" thickBot="1" x14ac:dyDescent="0.4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9.5" thickBot="1" x14ac:dyDescent="0.4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9.5" thickBot="1" x14ac:dyDescent="0.4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9.5" thickBot="1" x14ac:dyDescent="0.4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9.5" thickBot="1" x14ac:dyDescent="0.4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9.5" thickBot="1" x14ac:dyDescent="0.4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9.5" thickBot="1" x14ac:dyDescent="0.4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9.5" thickBot="1" x14ac:dyDescent="0.4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9.5" thickBot="1" x14ac:dyDescent="0.4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9.5" thickBot="1" x14ac:dyDescent="0.4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9.5" thickBot="1" x14ac:dyDescent="0.4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9.5" thickBot="1" x14ac:dyDescent="0.4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9.5" thickBot="1" x14ac:dyDescent="0.4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9.5" thickBot="1" x14ac:dyDescent="0.4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9.5" thickBot="1" x14ac:dyDescent="0.4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9.5" thickBot="1" x14ac:dyDescent="0.4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9.5" thickBot="1" x14ac:dyDescent="0.4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9.5" thickBot="1" x14ac:dyDescent="0.4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9.5" thickBot="1" x14ac:dyDescent="0.4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9.5" thickBot="1" x14ac:dyDescent="0.4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9.5" thickBot="1" x14ac:dyDescent="0.4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9.5" thickBot="1" x14ac:dyDescent="0.4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9.5" thickBot="1" x14ac:dyDescent="0.4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9.5" thickBot="1" x14ac:dyDescent="0.4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9.5" thickBot="1" x14ac:dyDescent="0.4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9.5" thickBot="1" x14ac:dyDescent="0.4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9.5" thickBot="1" x14ac:dyDescent="0.4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9.5" thickBot="1" x14ac:dyDescent="0.4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9.5" thickBot="1" x14ac:dyDescent="0.4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9.5" thickBot="1" x14ac:dyDescent="0.4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9.5" thickBot="1" x14ac:dyDescent="0.4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9.5" thickBot="1" x14ac:dyDescent="0.4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9.5" thickBot="1" x14ac:dyDescent="0.4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9.5" thickBot="1" x14ac:dyDescent="0.4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9.5" thickBot="1" x14ac:dyDescent="0.4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9.5" thickBot="1" x14ac:dyDescent="0.4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9.5" thickBot="1" x14ac:dyDescent="0.4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9.5" thickBot="1" x14ac:dyDescent="0.4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9.5" thickBot="1" x14ac:dyDescent="0.4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9.5" thickBot="1" x14ac:dyDescent="0.4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9.5" thickBot="1" x14ac:dyDescent="0.4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9.5" thickBot="1" x14ac:dyDescent="0.4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9.5" thickBot="1" x14ac:dyDescent="0.4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9.5" thickBot="1" x14ac:dyDescent="0.4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9.5" thickBot="1" x14ac:dyDescent="0.4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9.5" thickBot="1" x14ac:dyDescent="0.4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9.5" thickBot="1" x14ac:dyDescent="0.4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9.5" thickBot="1" x14ac:dyDescent="0.4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9.5" thickBot="1" x14ac:dyDescent="0.4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9.5" thickBot="1" x14ac:dyDescent="0.4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9.5" thickBot="1" x14ac:dyDescent="0.4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9.5" thickBot="1" x14ac:dyDescent="0.4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9.5" thickBot="1" x14ac:dyDescent="0.4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9.5" thickBot="1" x14ac:dyDescent="0.4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9.5" thickBot="1" x14ac:dyDescent="0.4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9.5" thickBot="1" x14ac:dyDescent="0.4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9.5" thickBot="1" x14ac:dyDescent="0.4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9.5" thickBot="1" x14ac:dyDescent="0.4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9.5" thickBot="1" x14ac:dyDescent="0.4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9.5" thickBot="1" x14ac:dyDescent="0.4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9.5" thickBot="1" x14ac:dyDescent="0.4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9.5" thickBot="1" x14ac:dyDescent="0.4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9.5" thickBot="1" x14ac:dyDescent="0.4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9.5" thickBot="1" x14ac:dyDescent="0.4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9.5" thickBot="1" x14ac:dyDescent="0.4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9.5" thickBot="1" x14ac:dyDescent="0.4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9.5" thickBot="1" x14ac:dyDescent="0.4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9.5" thickBot="1" x14ac:dyDescent="0.4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9.5" thickBot="1" x14ac:dyDescent="0.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9.5" thickBot="1" x14ac:dyDescent="0.4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9.5" thickBot="1" x14ac:dyDescent="0.4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9.5" thickBot="1" x14ac:dyDescent="0.4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9.5" thickBot="1" x14ac:dyDescent="0.4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9.5" thickBot="1" x14ac:dyDescent="0.4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9.5" thickBot="1" x14ac:dyDescent="0.4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9.5" thickBot="1" x14ac:dyDescent="0.4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9.5" thickBot="1" x14ac:dyDescent="0.4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9.5" thickBot="1" x14ac:dyDescent="0.4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9.5" thickBot="1" x14ac:dyDescent="0.4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9.5" thickBot="1" x14ac:dyDescent="0.4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9.5" thickBot="1" x14ac:dyDescent="0.4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9.5" thickBot="1" x14ac:dyDescent="0.4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9.5" thickBot="1" x14ac:dyDescent="0.4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9.5" thickBot="1" x14ac:dyDescent="0.4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9.5" thickBot="1" x14ac:dyDescent="0.4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9.5" thickBot="1" x14ac:dyDescent="0.4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9.5" thickBot="1" x14ac:dyDescent="0.4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9.5" thickBot="1" x14ac:dyDescent="0.4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9.5" thickBot="1" x14ac:dyDescent="0.4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9.5" thickBot="1" x14ac:dyDescent="0.4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9.5" thickBot="1" x14ac:dyDescent="0.4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9.5" thickBot="1" x14ac:dyDescent="0.4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9.5" thickBot="1" x14ac:dyDescent="0.4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9.5" thickBot="1" x14ac:dyDescent="0.4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9.5" thickBot="1" x14ac:dyDescent="0.4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9.5" thickBot="1" x14ac:dyDescent="0.4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9.5" thickBot="1" x14ac:dyDescent="0.4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9.5" thickBot="1" x14ac:dyDescent="0.4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9.5" thickBot="1" x14ac:dyDescent="0.4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9.5" thickBot="1" x14ac:dyDescent="0.4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9.5" thickBot="1" x14ac:dyDescent="0.4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9.5" thickBot="1" x14ac:dyDescent="0.4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9.5" thickBot="1" x14ac:dyDescent="0.4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9.5" thickBot="1" x14ac:dyDescent="0.4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9.5" thickBot="1" x14ac:dyDescent="0.4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9.5" thickBot="1" x14ac:dyDescent="0.4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9.5" thickBot="1" x14ac:dyDescent="0.4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9.5" thickBot="1" x14ac:dyDescent="0.4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9.5" thickBot="1" x14ac:dyDescent="0.4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9.5" thickBot="1" x14ac:dyDescent="0.4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9.5" thickBot="1" x14ac:dyDescent="0.4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9.5" thickBot="1" x14ac:dyDescent="0.4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9.5" thickBot="1" x14ac:dyDescent="0.4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9.5" thickBot="1" x14ac:dyDescent="0.4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9.5" thickBot="1" x14ac:dyDescent="0.4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9.5" thickBot="1" x14ac:dyDescent="0.4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9.5" thickBot="1" x14ac:dyDescent="0.4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9.5" thickBot="1" x14ac:dyDescent="0.4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9.5" thickBot="1" x14ac:dyDescent="0.4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9.5" thickBot="1" x14ac:dyDescent="0.4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9.5" thickBot="1" x14ac:dyDescent="0.4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9.5" thickBot="1" x14ac:dyDescent="0.4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9.5" thickBot="1" x14ac:dyDescent="0.4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9.5" thickBot="1" x14ac:dyDescent="0.4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9.5" thickBot="1" x14ac:dyDescent="0.4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9.5" thickBot="1" x14ac:dyDescent="0.4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9.5" thickBot="1" x14ac:dyDescent="0.4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9.5" thickBot="1" x14ac:dyDescent="0.4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9.5" thickBot="1" x14ac:dyDescent="0.4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9.5" thickBot="1" x14ac:dyDescent="0.4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9.5" thickBot="1" x14ac:dyDescent="0.4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9.5" thickBot="1" x14ac:dyDescent="0.4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9.5" thickBot="1" x14ac:dyDescent="0.4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9.5" thickBot="1" x14ac:dyDescent="0.4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9.5" thickBot="1" x14ac:dyDescent="0.4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9.5" thickBot="1" x14ac:dyDescent="0.4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9.5" thickBot="1" x14ac:dyDescent="0.4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9.5" thickBot="1" x14ac:dyDescent="0.4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9.5" thickBot="1" x14ac:dyDescent="0.4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9.5" thickBot="1" x14ac:dyDescent="0.4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9.5" thickBot="1" x14ac:dyDescent="0.4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9.5" thickBot="1" x14ac:dyDescent="0.4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9.5" thickBot="1" x14ac:dyDescent="0.4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9.5" thickBot="1" x14ac:dyDescent="0.4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9.5" thickBot="1" x14ac:dyDescent="0.4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9.5" thickBot="1" x14ac:dyDescent="0.4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9.5" thickBot="1" x14ac:dyDescent="0.4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9.5" thickBot="1" x14ac:dyDescent="0.4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9.5" thickBot="1" x14ac:dyDescent="0.4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9.5" thickBot="1" x14ac:dyDescent="0.4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9.5" thickBot="1" x14ac:dyDescent="0.4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9.5" thickBot="1" x14ac:dyDescent="0.4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9.5" thickBot="1" x14ac:dyDescent="0.4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9.5" thickBot="1" x14ac:dyDescent="0.4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9.5" thickBot="1" x14ac:dyDescent="0.4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9.5" thickBot="1" x14ac:dyDescent="0.4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9.5" thickBot="1" x14ac:dyDescent="0.4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9.5" thickBot="1" x14ac:dyDescent="0.4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9.5" thickBot="1" x14ac:dyDescent="0.4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9.5" thickBot="1" x14ac:dyDescent="0.4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9.5" thickBot="1" x14ac:dyDescent="0.4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9.5" thickBot="1" x14ac:dyDescent="0.4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9.5" thickBot="1" x14ac:dyDescent="0.4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9.5" thickBot="1" x14ac:dyDescent="0.4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9.5" thickBot="1" x14ac:dyDescent="0.4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9.5" thickBot="1" x14ac:dyDescent="0.4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9.5" thickBot="1" x14ac:dyDescent="0.4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9.5" thickBot="1" x14ac:dyDescent="0.4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9.5" thickBot="1" x14ac:dyDescent="0.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9.5" thickBot="1" x14ac:dyDescent="0.4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9.5" thickBot="1" x14ac:dyDescent="0.4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9.5" thickBot="1" x14ac:dyDescent="0.4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9.5" thickBot="1" x14ac:dyDescent="0.4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9.5" thickBot="1" x14ac:dyDescent="0.4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9.5" thickBot="1" x14ac:dyDescent="0.4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9.5" thickBot="1" x14ac:dyDescent="0.4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9.5" thickBot="1" x14ac:dyDescent="0.4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9.5" thickBot="1" x14ac:dyDescent="0.4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9.5" thickBot="1" x14ac:dyDescent="0.4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9.5" thickBot="1" x14ac:dyDescent="0.4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9.5" thickBot="1" x14ac:dyDescent="0.4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9.5" thickBot="1" x14ac:dyDescent="0.4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9.5" thickBot="1" x14ac:dyDescent="0.4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9.5" thickBot="1" x14ac:dyDescent="0.4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9.5" thickBot="1" x14ac:dyDescent="0.4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9.5" thickBot="1" x14ac:dyDescent="0.4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9.5" thickBot="1" x14ac:dyDescent="0.4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9.5" thickBot="1" x14ac:dyDescent="0.4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9.5" thickBot="1" x14ac:dyDescent="0.4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9.5" thickBot="1" x14ac:dyDescent="0.4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9.5" thickBot="1" x14ac:dyDescent="0.4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9.5" thickBot="1" x14ac:dyDescent="0.4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9.5" thickBot="1" x14ac:dyDescent="0.4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9.5" thickBot="1" x14ac:dyDescent="0.4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9.5" thickBot="1" x14ac:dyDescent="0.4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9.5" thickBot="1" x14ac:dyDescent="0.4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9.5" thickBot="1" x14ac:dyDescent="0.4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9.5" thickBot="1" x14ac:dyDescent="0.4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9.5" thickBot="1" x14ac:dyDescent="0.4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9.5" thickBot="1" x14ac:dyDescent="0.4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9.5" thickBot="1" x14ac:dyDescent="0.4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9.5" thickBot="1" x14ac:dyDescent="0.4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9.5" thickBot="1" x14ac:dyDescent="0.4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9.5" thickBot="1" x14ac:dyDescent="0.4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9.5" thickBot="1" x14ac:dyDescent="0.4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9.5" thickBot="1" x14ac:dyDescent="0.4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9.5" thickBot="1" x14ac:dyDescent="0.4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9.5" thickBot="1" x14ac:dyDescent="0.4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9.5" thickBot="1" x14ac:dyDescent="0.4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9.5" thickBot="1" x14ac:dyDescent="0.4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9.5" thickBot="1" x14ac:dyDescent="0.4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9.5" thickBot="1" x14ac:dyDescent="0.4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9.5" thickBot="1" x14ac:dyDescent="0.4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9.5" thickBot="1" x14ac:dyDescent="0.4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9.5" thickBot="1" x14ac:dyDescent="0.4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9.5" thickBot="1" x14ac:dyDescent="0.4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9.5" thickBot="1" x14ac:dyDescent="0.4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9.5" thickBot="1" x14ac:dyDescent="0.4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9.5" thickBot="1" x14ac:dyDescent="0.4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9.5" thickBot="1" x14ac:dyDescent="0.4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9.5" thickBot="1" x14ac:dyDescent="0.4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9.5" thickBot="1" x14ac:dyDescent="0.4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19.5" thickBot="1" x14ac:dyDescent="0.4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19.5" thickBot="1" x14ac:dyDescent="0.4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</sheetData>
  <phoneticPr fontId="1"/>
  <hyperlinks>
    <hyperlink ref="U2" r:id="rId1" location="gid=0&amp;range=A10" display="https://docs.google.com/spreadsheets/d/1oZ8oRNh2CXbY-3idnPjDNOWXzMoLtsRUphKl2Sc7yhU/edit - gid=0&amp;range=A10" xr:uid="{7B8A37EB-9E35-4098-B07F-04ED0BD57270}"/>
    <hyperlink ref="V2" r:id="rId2" display="http://mnrate.com/item/aid/" xr:uid="{8A96F31B-201D-4F73-887D-349AE9136767}"/>
    <hyperlink ref="U3:U57" r:id="rId3" location="gid=0&amp;range=A10" display="https://docs.google.com/spreadsheets/d/1oZ8oRNh2CXbY-3idnPjDNOWXzMoLtsRUphKl2Sc7yhU/edit - gid=0&amp;range=A10" xr:uid="{A818EC6E-4710-4D99-A947-E69A0A060FFF}"/>
    <hyperlink ref="V3:V57" r:id="rId4" display="http://mnrate.com/item/aid/" xr:uid="{3306FD9D-EA50-4505-844F-319D1679D38A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リサーチシート</vt:lpstr>
      <vt:lpstr>仕入れ管理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</dc:creator>
  <cp:lastModifiedBy>hisashi</cp:lastModifiedBy>
  <dcterms:created xsi:type="dcterms:W3CDTF">2018-07-10T00:11:06Z</dcterms:created>
  <dcterms:modified xsi:type="dcterms:W3CDTF">2018-07-12T14:03:18Z</dcterms:modified>
</cp:coreProperties>
</file>